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625" windowHeight="7770" activeTab="0"/>
  </bookViews>
  <sheets>
    <sheet name="مشروع ميزانية  NM DEFICIT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<sst xmlns="http://schemas.openxmlformats.org/spreadsheetml/2006/main" count="401" uniqueCount="299">
  <si>
    <t>الفقرة</t>
  </si>
  <si>
    <t>الفصل</t>
  </si>
  <si>
    <t>الباب</t>
  </si>
  <si>
    <t>نوع المداخيل</t>
  </si>
  <si>
    <t>المداخيل المقبولة</t>
  </si>
  <si>
    <t>رسم تصديق الامضاء و الاشهاد بالتطابق</t>
  </si>
  <si>
    <t>30/31</t>
  </si>
  <si>
    <t>رسوم الحالة المدنية</t>
  </si>
  <si>
    <t>ترقيم العقارات</t>
  </si>
  <si>
    <t>تسجيل بيع البهائم</t>
  </si>
  <si>
    <t>20/21</t>
  </si>
  <si>
    <t>منتوج بيع أثاث و أدوات و مواد استغني عنها</t>
  </si>
  <si>
    <t>20/23</t>
  </si>
  <si>
    <t>منتوج بيع التصاميم و المطبوعات و ملفات المزايدة</t>
  </si>
  <si>
    <t>20/24</t>
  </si>
  <si>
    <t>منتوج بيع الحيوانات و الأشياء المحجوزة و التي لم تحسب داخل الآجال المحددة</t>
  </si>
  <si>
    <t>المتحصل من الدعائر الجنائية و التراضي فيما يتعلق بالضرائب</t>
  </si>
  <si>
    <t>النسبة المئوية المقبوضة في البيوعات العمومية</t>
  </si>
  <si>
    <t>31/30</t>
  </si>
  <si>
    <t>اقتطاع من المداخيل المحققة لفائدة الغير</t>
  </si>
  <si>
    <t>32/30</t>
  </si>
  <si>
    <t>رسم المحجز</t>
  </si>
  <si>
    <t>حصة من منتوج الضريبة على القيمة المضافة</t>
  </si>
  <si>
    <t>حق الامتياز في مصلحة سيارة الاسعاف الجماعية</t>
  </si>
  <si>
    <t>مدخول الخزانة الجماعية</t>
  </si>
  <si>
    <t>الرسم المفروض على الاقامة في المؤسسات السياحية</t>
  </si>
  <si>
    <t>20/22</t>
  </si>
  <si>
    <t>مدخول استغلال المسابيح</t>
  </si>
  <si>
    <t>ضريبة المباني</t>
  </si>
  <si>
    <t>ضريبة الصيانة المفروضة على الأملاك الخاضعة لضريبة المباني</t>
  </si>
  <si>
    <t>الرسم المفروض على شغل الأملاك الجماعية العامة مؤقتا لأغراض ترتبط بالبناء</t>
  </si>
  <si>
    <t>منتوج كراء بنايات للسكنى</t>
  </si>
  <si>
    <t>الرسم المترتب على إتلاف الطرق</t>
  </si>
  <si>
    <t>الرسم المفروض على استخراج مواد المقالع</t>
  </si>
  <si>
    <t>ضريبة التجارة</t>
  </si>
  <si>
    <t>ضريبة التجارة على الأسواق القروية</t>
  </si>
  <si>
    <t>واجبات الوقوف و الدخول إلى الأسواق الأسبوعية</t>
  </si>
  <si>
    <t>منتوج كراء و استغلال مواد في حوزة الجماعة</t>
  </si>
  <si>
    <t>منتوج كراء محلات تجارية أو مخصصة لمزاولة نشاط مهني</t>
  </si>
  <si>
    <t>منتوج إيجار الأسواق الجماعية</t>
  </si>
  <si>
    <t>الرسم المفروض على استغلال رخص سيارات الأجرة و حافلان النقل العام للمسافرين</t>
  </si>
  <si>
    <t>حق الامتياز في نقل اللحوم</t>
  </si>
  <si>
    <t>منتوج المحطة الطرقية</t>
  </si>
  <si>
    <t>30/32</t>
  </si>
  <si>
    <t>منتوج محطات وقوف الدراجات و السيارات</t>
  </si>
  <si>
    <t>30/33</t>
  </si>
  <si>
    <t>واجبات الوقوف المترتبة عن السيارات المخصصة للنقل العمومي للمسافرين</t>
  </si>
  <si>
    <t>منتوج فائدة الأموال المودعة بالخزينة</t>
  </si>
  <si>
    <t>مداخيل مختلفة و طارئة</t>
  </si>
  <si>
    <t>تعويضات للرئيس، و لذوي الحق من المستشارين</t>
  </si>
  <si>
    <t>مصاريف نقل الرئيس و المستشارين داخل المملكة</t>
  </si>
  <si>
    <t>مصاريف تأمين الأعضاء</t>
  </si>
  <si>
    <t>شراء عتاد للتزيين</t>
  </si>
  <si>
    <t>شراء التحف الفنية و الهدايا لتسليم الجوائز</t>
  </si>
  <si>
    <t>مصاريف الإقامة و الإطعام و الاستقبال</t>
  </si>
  <si>
    <t>الرواتب و التعويضات القارة للوظفين الرسميين و متلائمهم</t>
  </si>
  <si>
    <t>أجور الأعوان العرضيين</t>
  </si>
  <si>
    <t>تعويضات عن الأشغال الإضافية</t>
  </si>
  <si>
    <t xml:space="preserve">تعويضات عن الصندوق </t>
  </si>
  <si>
    <t>التعويضات عن الأشغال الشاقة و الموسخة</t>
  </si>
  <si>
    <t>مساهمة ارباب العمل في الصندوق المغربي للتقاعد</t>
  </si>
  <si>
    <t>المساهمات في النظام الجماعي لمنح رواتب التقاعد</t>
  </si>
  <si>
    <t>المسهمات في منظمات الاحتياط الاجتماعي</t>
  </si>
  <si>
    <t>30/34</t>
  </si>
  <si>
    <t>التعويض عن الولادة</t>
  </si>
  <si>
    <t>30/35</t>
  </si>
  <si>
    <t>تأمين اليد العاملة</t>
  </si>
  <si>
    <t>لباس الأعوان المستخدمين</t>
  </si>
  <si>
    <t>مصاريف التنقل داخل المملكة</t>
  </si>
  <si>
    <t>40/43</t>
  </si>
  <si>
    <t>مصاريف النقل داخل المملكة</t>
  </si>
  <si>
    <t>مصاريف التداريب</t>
  </si>
  <si>
    <t>اكتراء دور للسكنى</t>
  </si>
  <si>
    <t>الصيانة و المحافظة على البنايات الادارية</t>
  </si>
  <si>
    <t>الصيانة الاعتيادية لدور السكنى</t>
  </si>
  <si>
    <t xml:space="preserve">الصيانة و الاصلاح الاعتيادي للعتاد المعلوماتي </t>
  </si>
  <si>
    <t xml:space="preserve">الصيانة الاعتيادية لعتاد و أثاث المكاتب </t>
  </si>
  <si>
    <t>لوازم المكتب، مواد الطباعة، أوراق و مطبوعات</t>
  </si>
  <si>
    <t>شراء الوقود و الزيوت</t>
  </si>
  <si>
    <t>40/42</t>
  </si>
  <si>
    <t>قطع الغيار و الاطارات المطاطية للسيارات و الآليات</t>
  </si>
  <si>
    <t>صيانة و اصلاح السيارات و الآليات</t>
  </si>
  <si>
    <t>مصاريف تأمين السيارات و الآليات</t>
  </si>
  <si>
    <t>الضريبة الخاصة على السيارات</t>
  </si>
  <si>
    <t>شراء الاسمنت و الأرصفة و الزليج</t>
  </si>
  <si>
    <t>شراء الصباغة</t>
  </si>
  <si>
    <t>مستحقات استهلاك الكهرباء</t>
  </si>
  <si>
    <t>مستحقات استهلاك الماء</t>
  </si>
  <si>
    <t>رسوم و مستحقات المواصلات السلكية اللاسلكية</t>
  </si>
  <si>
    <t>رسوم يريدية و مصاريف المراسلات</t>
  </si>
  <si>
    <t>التأمين عن الحريق و عن المسؤولية المدنية</t>
  </si>
  <si>
    <t>إعلانات قانونية، إدراجات و مصاريف النشر</t>
  </si>
  <si>
    <t>إعانات مقدمة لجمعيات الأعمال الاجتماعية للموظفين</t>
  </si>
  <si>
    <t>إعانات مقدمة للمؤسسات الخيرية العمومية</t>
  </si>
  <si>
    <t>إعانات للجمعيات الرياضية</t>
  </si>
  <si>
    <t>مساهمات في مصاريف تسيير الملاعب الرياضية</t>
  </si>
  <si>
    <t>شراء لوازم الرياضية</t>
  </si>
  <si>
    <t>شراء المواد للوقاية الصحية للمكاتب البلدية الصحية و المراكز الاستشفائية</t>
  </si>
  <si>
    <t>شراء مواد إبادة الفئران</t>
  </si>
  <si>
    <t>شراء المبيدات للطفيليات و الحشرات</t>
  </si>
  <si>
    <t>شراء عتاد صغيرللمكاتب البلدية للصحة</t>
  </si>
  <si>
    <t>شراء مواد التلقيح</t>
  </si>
  <si>
    <t>تسفير الكتب و السجلات المختلفة</t>
  </si>
  <si>
    <t>الصيانة و الاصلاح الاعتيادي للمقابر</t>
  </si>
  <si>
    <t>شراء الأشجار و الأغراس</t>
  </si>
  <si>
    <t>شراء شارات لترقيم العمارات</t>
  </si>
  <si>
    <t>شراء شارات أسماء الشوارع</t>
  </si>
  <si>
    <t>الصيانة الاعتيادية للمناطق الخضراء و الحدائق و الغابات</t>
  </si>
  <si>
    <t>الصيانة الاعتيادية لمنشآت الانارة العمومية</t>
  </si>
  <si>
    <t>شراء عتاد الصيانة</t>
  </si>
  <si>
    <t>صوائر المسطرة و إقامة الدعاوى</t>
  </si>
  <si>
    <t>الموظفين</t>
  </si>
  <si>
    <t>العتاد و صوائر التسيير</t>
  </si>
  <si>
    <t>10/11</t>
  </si>
  <si>
    <t>10/12</t>
  </si>
  <si>
    <t>10/14</t>
  </si>
  <si>
    <t>10/13</t>
  </si>
  <si>
    <t>10/25</t>
  </si>
  <si>
    <t>10/18</t>
  </si>
  <si>
    <t>10/17</t>
  </si>
  <si>
    <t>10/16</t>
  </si>
  <si>
    <t>10/15</t>
  </si>
  <si>
    <t>نوع المصاريف</t>
  </si>
  <si>
    <t>إعانات لمؤسسات أخرى اجتماعية</t>
  </si>
  <si>
    <t>شراءعتاد صغير للتشوير</t>
  </si>
  <si>
    <t>فوائد القرض رقم الممنوح من طرف ص ت ج</t>
  </si>
  <si>
    <t>واجبات مقبوضة في الأسواق وساحات البيع العمومية </t>
  </si>
  <si>
    <t>فوائد التأخير</t>
  </si>
  <si>
    <t>المجمــــــــوع العـــــــام</t>
  </si>
  <si>
    <t>الحسابــــــات الخصوصيــــــة:</t>
  </si>
  <si>
    <t xml:space="preserve">المداخيل المقترحة </t>
  </si>
  <si>
    <t>مصاريف تنقل الرئيس و المستشارين داخل المملكة</t>
  </si>
  <si>
    <t>20/25</t>
  </si>
  <si>
    <t>20/26</t>
  </si>
  <si>
    <t>20/27</t>
  </si>
  <si>
    <t>20/37</t>
  </si>
  <si>
    <t>20/38</t>
  </si>
  <si>
    <t>المصاريف المقبولة</t>
  </si>
  <si>
    <t xml:space="preserve">المصاريف المقترحة </t>
  </si>
  <si>
    <t>الباب 10</t>
  </si>
  <si>
    <t>الباب 20</t>
  </si>
  <si>
    <t>الباب 30</t>
  </si>
  <si>
    <t>الباب 40</t>
  </si>
  <si>
    <t>الباب 50</t>
  </si>
  <si>
    <t>واجبات أسواق البهائم  </t>
  </si>
  <si>
    <t>المستحقات: ( استهلاك الانارة العمومية)</t>
  </si>
  <si>
    <t>المستحقات: ( نقط الماء )</t>
  </si>
  <si>
    <t xml:space="preserve">دفعات لنقابة ميزانبة مجموعة الجماعات درعة </t>
  </si>
  <si>
    <t>مجـــال الادارة العامــــــة</t>
  </si>
  <si>
    <t>مجـــــــال الشــــــؤون الاجتماعيـــــة</t>
  </si>
  <si>
    <t>مجــــــال الشـــــؤون التقنيــــــــة</t>
  </si>
  <si>
    <t>مجـــــال الشــــؤون الاقتصاديــــــة</t>
  </si>
  <si>
    <t>مجـــــــال الدعـــــم</t>
  </si>
  <si>
    <t>القسم الثاني</t>
  </si>
  <si>
    <t>نفقــــــــــات التسييـــــــــــر</t>
  </si>
  <si>
    <t>الادارة العـــــامــــة</t>
  </si>
  <si>
    <t>انشطـــــــــــــة المجلـــــــــــــــس</t>
  </si>
  <si>
    <t>الانشطـــــة المتعلقــــة بتسييـــــر الموظفيـــــن</t>
  </si>
  <si>
    <t>الرواتــــب الأساسيــــــــة</t>
  </si>
  <si>
    <t>الانشطـــة المتعلقــة بوسائــل التسييــر الأخــرى</t>
  </si>
  <si>
    <t>الانشطة المالية المتعلقة بتسديد الديون</t>
  </si>
  <si>
    <t xml:space="preserve">قروض مـن لـــدن المؤسســـات الماليـــــــــــة </t>
  </si>
  <si>
    <t>مصاريف الأعياد الوطنية و الاحتفالات الرسمية</t>
  </si>
  <si>
    <t>مصاريف النشاط الثقافي و الفني</t>
  </si>
  <si>
    <t>اشتراكـــــات و وثائـــــــق</t>
  </si>
  <si>
    <t>مجموع الفصل 10</t>
  </si>
  <si>
    <t>تعويضــــــــــات مختلفـــــــــــة</t>
  </si>
  <si>
    <t>تغطيـــــة و فوائـــــــد اجتماعيــــــة</t>
  </si>
  <si>
    <t>نقــــــــل و تنقــــــــل الموظفيــــــــن</t>
  </si>
  <si>
    <t>مجموعة الفصل 20</t>
  </si>
  <si>
    <t>لـــــــــــــوازم و مطبوعـــــــــات</t>
  </si>
  <si>
    <t>مــــــــــــــواد البنـــــــــــــــاء</t>
  </si>
  <si>
    <t>مصاريـــــف أخــــرى للإدارة العامــــــــــــــة</t>
  </si>
  <si>
    <t>مجموع الفصل 30</t>
  </si>
  <si>
    <t>مجموع الفصل 40</t>
  </si>
  <si>
    <t>نشاطــــات ماليـة متعلقة بتكاليــف الديون</t>
  </si>
  <si>
    <t>فوائــــــــــــد الـــــــقروض</t>
  </si>
  <si>
    <t>مجموع الفصل 50</t>
  </si>
  <si>
    <t>مجـــــــــال الشـــــــــؤون الاجتماعيـــــــة</t>
  </si>
  <si>
    <t>المساعــــدة الاجتماعيـــــة</t>
  </si>
  <si>
    <t>الاعانة المقدمة للجمعيات و المؤسسات المحلية</t>
  </si>
  <si>
    <t>مساعدات للرياضة و الاستجمام</t>
  </si>
  <si>
    <t>مجموع الفصل 20</t>
  </si>
  <si>
    <t>العلاجات الاساسية و المحافظة على الصحة</t>
  </si>
  <si>
    <t>الثقافة و الفنون الجميلة</t>
  </si>
  <si>
    <t>المكتبـــــات</t>
  </si>
  <si>
    <t>الانشطــــة الديـنـيـــــــة</t>
  </si>
  <si>
    <t>طقــوس دينيـــة</t>
  </si>
  <si>
    <t>مجموع الفصل 90</t>
  </si>
  <si>
    <t>مجــال الشــؤون التقنيــــة</t>
  </si>
  <si>
    <t>التعمير، السكن و المحافظة على البيئة</t>
  </si>
  <si>
    <t>الإنــارة الــعموميــــة</t>
  </si>
  <si>
    <t>الصيانــة و المحـافظـــــة</t>
  </si>
  <si>
    <t>نـقـــط المـــــــــاء</t>
  </si>
  <si>
    <t>الصيـــانة و المحافظـــــة</t>
  </si>
  <si>
    <t>تـعـويضــــــــات</t>
  </si>
  <si>
    <t>الدعـم من خـلال المصاريــف الطارئــة</t>
  </si>
  <si>
    <t>مساهمــــة فـــي دفعــــــــات</t>
  </si>
  <si>
    <t>مجــال اندمــــاج النتــائــج</t>
  </si>
  <si>
    <t>النتــــائــــج</t>
  </si>
  <si>
    <t>مصاريـــــف التوأمــــــــة</t>
  </si>
  <si>
    <t>مصاريف الإقامة و الاطعام و الاستقبال</t>
  </si>
  <si>
    <t>40.44</t>
  </si>
  <si>
    <t>40.45</t>
  </si>
  <si>
    <t>تعويضات ممثلة للمصاريف</t>
  </si>
  <si>
    <t>مجموع الفصل 80</t>
  </si>
  <si>
    <t>الاكتــــراء</t>
  </si>
  <si>
    <t>نقل اللحوم</t>
  </si>
  <si>
    <t>ملاحظــات</t>
  </si>
  <si>
    <t>مصاريف تنفيد الاحكام الصادرة</t>
  </si>
  <si>
    <t>الرسم المفروض على شغل الأملاك الجماعية العامة مؤقتا لأغراض تجارية أو صناعية أو مهنية.</t>
  </si>
  <si>
    <t>الرسم المفروض على شغل الأملاك الجماعية مؤقتا بمنقولات أو عقارات ترتبط بممارسة أعمال تجارية أو صناعية  أو المهنية.</t>
  </si>
  <si>
    <t>صيانة الساحات العمومية و المنتزهات و مرافق السيارات و المزابل العمومية.</t>
  </si>
  <si>
    <t>رسم السكن</t>
  </si>
  <si>
    <t>10/19</t>
  </si>
  <si>
    <t>الرسم على النقل العمومي للمسافرين</t>
  </si>
  <si>
    <t>حق الامتياز في استغلال ساحات و أماكن الوقوف</t>
  </si>
  <si>
    <t>صوائر مختلفة لفائدة الغير</t>
  </si>
  <si>
    <t>الرسم على الأراضي الحضرية غير المبنية</t>
  </si>
  <si>
    <t>الرسم على عمليات البناء</t>
  </si>
  <si>
    <t>الرسم على عمليات تجزئة الأراضي</t>
  </si>
  <si>
    <t>الرسم على محال بيع المشروبات</t>
  </si>
  <si>
    <t>الرسم المهني</t>
  </si>
  <si>
    <t>الرسم الذبح</t>
  </si>
  <si>
    <t xml:space="preserve">سداد أصل القرض رقم الممنوح من طرف ص ت </t>
  </si>
  <si>
    <t xml:space="preserve">الفائض </t>
  </si>
  <si>
    <t>مداخيل</t>
  </si>
  <si>
    <t>مصاريف</t>
  </si>
  <si>
    <t>20/36</t>
  </si>
  <si>
    <t>محاصيل امتيازات اخرى</t>
  </si>
  <si>
    <t>رسم الخدمات الجماعية</t>
  </si>
  <si>
    <t>CAS SURTAXE</t>
  </si>
  <si>
    <t>ELECTRICITE</t>
  </si>
  <si>
    <t>EAU</t>
  </si>
  <si>
    <t xml:space="preserve">دفعات لنقابة ميزانبة مجموعة الجماعات الواحة </t>
  </si>
  <si>
    <t>مدخول مصاحة افراغ حفرات المراحيض و تنظيف القنوات</t>
  </si>
  <si>
    <t>استرجاع صوائر التنظيف</t>
  </si>
  <si>
    <t>واجبات الدخول الى الحدائق و الغرائس</t>
  </si>
  <si>
    <t>امتياز نقل الاموات</t>
  </si>
  <si>
    <t>منتوج الموازين العمومية و ضريبة الوزن و الكيل</t>
  </si>
  <si>
    <t>رسوم قلع الحيونات المية</t>
  </si>
  <si>
    <t>لوازم العتاد التقني و المعلوماتي</t>
  </si>
  <si>
    <t>ILDH</t>
  </si>
  <si>
    <t>مصاريف استشفاء المعوزين</t>
  </si>
  <si>
    <t>شراء لوازم الرياضة</t>
  </si>
  <si>
    <t xml:space="preserve">الفائض التقديري </t>
  </si>
  <si>
    <t>مصاريف تهييء لوائح الموظفين من طرف مؤسسات اخرى</t>
  </si>
  <si>
    <t>دفعات لفائدة RAMED</t>
  </si>
  <si>
    <t>COMPTES SPECIAUX</t>
  </si>
  <si>
    <t>سنة 2018</t>
  </si>
  <si>
    <t>مصاريف المهمة بالخارج للرئيس و المستشارين</t>
  </si>
  <si>
    <t>الاجور و التعويضات للموظفين الموقتين</t>
  </si>
  <si>
    <t>مصاريف المهمة بالخارج</t>
  </si>
  <si>
    <t>اكتراء اليات النقل و اليات اخرى</t>
  </si>
  <si>
    <t>شراء المواد الجام من المقالع</t>
  </si>
  <si>
    <t>شراء اللوازم الصحية و مواد الترصيص</t>
  </si>
  <si>
    <t>شراء الجير</t>
  </si>
  <si>
    <t>شراء الطوب</t>
  </si>
  <si>
    <t>شراء المواد المطهرة</t>
  </si>
  <si>
    <t>مصاريف تغدية الحيوانات و اسراجها</t>
  </si>
  <si>
    <t>الاعلانات</t>
  </si>
  <si>
    <t>مصاريف نقل الاطفال للمخيمات</t>
  </si>
  <si>
    <t>شراء مواد غدائية</t>
  </si>
  <si>
    <t>اعانات للفرق الرياضية</t>
  </si>
  <si>
    <t>مساهمات في مصاريف تسيير القاعات الرياضية</t>
  </si>
  <si>
    <t>شراء الكتب لمنح الجوائز</t>
  </si>
  <si>
    <t>مجموع الفصل 60</t>
  </si>
  <si>
    <t>سنة 2019</t>
  </si>
  <si>
    <t>الرمز الوظيفي</t>
  </si>
  <si>
    <t>الرمز الاقتصادي</t>
  </si>
  <si>
    <t>projet/action</t>
  </si>
  <si>
    <t>ligne</t>
  </si>
  <si>
    <t>اجور المتعاقدين</t>
  </si>
  <si>
    <t>حدف</t>
  </si>
  <si>
    <t>تعويضات عن المسؤولية</t>
  </si>
  <si>
    <t>صوائر ابحات المنافع و المضار</t>
  </si>
  <si>
    <t>استرجاع صوائر النقل بواسطة سيارة الاسعاف</t>
  </si>
  <si>
    <t>الضريبة على عمليلت تجزئة الاراضي</t>
  </si>
  <si>
    <t>الرسم المفروض على البروزات</t>
  </si>
  <si>
    <t>رسوم رفع نفايات الحدائق و بقايا المواد الصناعية و مواد البناء المتروكة على الطريق العمومية</t>
  </si>
  <si>
    <t>واجبات مقبوضة في ساحات اخرى للبيع العمومي</t>
  </si>
  <si>
    <t>20/32</t>
  </si>
  <si>
    <t>امتياز المرافق الجماعية</t>
  </si>
  <si>
    <t>امدادات ممنوحة من طرف الدولة</t>
  </si>
  <si>
    <t>امدادات ممنوحة من طرف مؤسسات اخرى</t>
  </si>
  <si>
    <t>اتعاب</t>
  </si>
  <si>
    <t>الفائض التقديري الاجمالي  (العجز)</t>
  </si>
  <si>
    <t>مجمـــــوع المداخيـــل المقترحـــة الجزء الاول</t>
  </si>
  <si>
    <t>ildh</t>
  </si>
  <si>
    <t>Surtaxe d'abattage</t>
  </si>
  <si>
    <t>Eclairage public</t>
  </si>
  <si>
    <t>Points d'eau public</t>
  </si>
  <si>
    <t>مجموع الحسابات الخصوصية</t>
  </si>
  <si>
    <t xml:space="preserve">مجموع للمصاريف المقترحة  الجزء الاول  </t>
  </si>
  <si>
    <t xml:space="preserve">مجموع للمصاريف المقترحة   </t>
  </si>
  <si>
    <t xml:space="preserve">سداد أصل القرض رقم الممنوح من طرف ص ,ق,ج </t>
  </si>
  <si>
    <t>المداخل الجزء الاول</t>
  </si>
  <si>
    <t>المصاريف الجزء الاول</t>
  </si>
  <si>
    <t>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</si>
</sst>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0000"/>
    <numFmt numFmtId="168" formatCode="_-* #,##0.000\ _€_-;\-* #,##0.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_-* #,##0.0000\ _€_-;\-* #,##0.0000\ _€_-;_-* &quot;-&quot;??\ _€_-;_-@_-"/>
    <numFmt numFmtId="172" formatCode="#,##0.000\ _€;\-#,##0.000\ _€"/>
    <numFmt numFmtId="173" formatCode="_-* #,##0.00\ _F_-;\-* #,##0.00\ _F_-;_-* &quot;-&quot;??\ _F_-;_-@_-"/>
    <numFmt numFmtId="174" formatCode="_-* #,##0.00_-;_-* #,##0.00\-;_-* &quot;-&quot;??_-;_-@_-"/>
    <numFmt numFmtId="175" formatCode="_-* #,##0.00\ _D_H_-;\-* #,##0.00\ _D_H_-;_-* &quot;-&quot;??\ _D_H_-;_-@_-"/>
    <numFmt numFmtId="176" formatCode="#,##0.00\ _F"/>
  </numFmts>
  <fonts count="66">
    <font>
      <sz val="10"/>
      <name val="Arial"/>
      <family val="0"/>
    </font>
    <font>
      <b/>
      <sz val="14"/>
      <name val="Traditional Arabic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Traditional Arabic"/>
      <family val="0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12"/>
      <name val="Traditional Arab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6"/>
      <name val="MCS Masahif S_I normal."/>
      <family val="0"/>
    </font>
    <font>
      <b/>
      <sz val="12"/>
      <name val="Times New Roman Tur"/>
      <family val="1"/>
    </font>
    <font>
      <b/>
      <sz val="9"/>
      <name val="Traditional Arabic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b/>
      <sz val="16"/>
      <name val="Times New Roman"/>
      <family val="1"/>
    </font>
    <font>
      <b/>
      <u val="single"/>
      <sz val="12"/>
      <name val="Traditional Arabic"/>
      <family val="0"/>
    </font>
    <font>
      <b/>
      <sz val="11"/>
      <name val="Traditional Arabic"/>
      <family val="0"/>
    </font>
    <font>
      <b/>
      <sz val="13"/>
      <name val="Times New Roman"/>
      <family val="1"/>
    </font>
    <font>
      <b/>
      <sz val="12"/>
      <name val="MCS Masahif S_I normal."/>
      <family val="0"/>
    </font>
    <font>
      <sz val="11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 readingOrder="2"/>
    </xf>
    <xf numFmtId="0" fontId="1" fillId="0" borderId="11" xfId="0" applyFont="1" applyBorder="1" applyAlignment="1">
      <alignment horizontal="center" wrapText="1" readingOrder="2"/>
    </xf>
    <xf numFmtId="0" fontId="3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7" fillId="0" borderId="12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left" vertical="top" wrapText="1"/>
    </xf>
    <xf numFmtId="43" fontId="2" fillId="0" borderId="13" xfId="0" applyNumberFormat="1" applyFont="1" applyBorder="1" applyAlignment="1">
      <alignment horizontal="left" vertical="top" wrapText="1"/>
    </xf>
    <xf numFmtId="43" fontId="2" fillId="0" borderId="13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wrapText="1" readingOrder="2"/>
    </xf>
    <xf numFmtId="0" fontId="1" fillId="0" borderId="15" xfId="0" applyFont="1" applyBorder="1" applyAlignment="1">
      <alignment horizontal="center" wrapText="1" readingOrder="2"/>
    </xf>
    <xf numFmtId="0" fontId="7" fillId="0" borderId="13" xfId="0" applyFont="1" applyBorder="1" applyAlignment="1">
      <alignment horizontal="right" vertical="top" wrapText="1" readingOrder="2"/>
    </xf>
    <xf numFmtId="43" fontId="10" fillId="0" borderId="13" xfId="0" applyNumberFormat="1" applyFont="1" applyBorder="1" applyAlignment="1">
      <alignment horizontal="right" vertical="top" wrapText="1"/>
    </xf>
    <xf numFmtId="43" fontId="10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right" vertical="center"/>
    </xf>
    <xf numFmtId="1" fontId="5" fillId="0" borderId="13" xfId="0" applyNumberFormat="1" applyFont="1" applyBorder="1" applyAlignment="1" quotePrefix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2" fontId="5" fillId="0" borderId="13" xfId="0" applyNumberFormat="1" applyFont="1" applyBorder="1" applyAlignment="1" quotePrefix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2" fontId="5" fillId="0" borderId="13" xfId="0" applyNumberFormat="1" applyFont="1" applyBorder="1" applyAlignment="1">
      <alignment horizontal="center" vertical="center" wrapText="1" readingOrder="2"/>
    </xf>
    <xf numFmtId="0" fontId="5" fillId="0" borderId="13" xfId="0" applyFont="1" applyBorder="1" applyAlignment="1" quotePrefix="1">
      <alignment horizontal="center" vertical="center" wrapText="1" readingOrder="2"/>
    </xf>
    <xf numFmtId="0" fontId="5" fillId="0" borderId="13" xfId="0" applyNumberFormat="1" applyFont="1" applyBorder="1" applyAlignment="1" quotePrefix="1">
      <alignment horizontal="center" vertical="center" wrapText="1" readingOrder="2"/>
    </xf>
    <xf numFmtId="0" fontId="5" fillId="0" borderId="13" xfId="0" applyNumberFormat="1" applyFont="1" applyBorder="1" applyAlignment="1">
      <alignment horizontal="center" vertical="center" wrapText="1" readingOrder="2"/>
    </xf>
    <xf numFmtId="0" fontId="4" fillId="0" borderId="13" xfId="0" applyNumberFormat="1" applyFont="1" applyBorder="1" applyAlignment="1" quotePrefix="1">
      <alignment horizontal="center" vertical="center" wrapText="1" readingOrder="2"/>
    </xf>
    <xf numFmtId="16" fontId="4" fillId="0" borderId="13" xfId="0" applyNumberFormat="1" applyFont="1" applyBorder="1" applyAlignment="1" quotePrefix="1">
      <alignment horizontal="center" vertical="center" wrapText="1" readingOrder="2"/>
    </xf>
    <xf numFmtId="16" fontId="5" fillId="0" borderId="13" xfId="0" applyNumberFormat="1" applyFont="1" applyBorder="1" applyAlignment="1" quotePrefix="1">
      <alignment horizontal="center" vertical="center" wrapText="1" readingOrder="2"/>
    </xf>
    <xf numFmtId="0" fontId="7" fillId="0" borderId="13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 readingOrder="2"/>
    </xf>
    <xf numFmtId="0" fontId="4" fillId="0" borderId="13" xfId="0" applyFont="1" applyBorder="1" applyAlignment="1">
      <alignment horizontal="right" vertical="top" wrapText="1" readingOrder="2"/>
    </xf>
    <xf numFmtId="0" fontId="13" fillId="0" borderId="13" xfId="0" applyFont="1" applyBorder="1" applyAlignment="1">
      <alignment horizontal="right" vertical="top" wrapText="1" readingOrder="2"/>
    </xf>
    <xf numFmtId="174" fontId="14" fillId="0" borderId="16" xfId="0" applyNumberFormat="1" applyFont="1" applyBorder="1" applyAlignment="1">
      <alignment horizontal="right" vertical="top" wrapText="1"/>
    </xf>
    <xf numFmtId="0" fontId="15" fillId="0" borderId="16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wrapText="1" readingOrder="2"/>
    </xf>
    <xf numFmtId="0" fontId="1" fillId="0" borderId="13" xfId="0" applyFont="1" applyBorder="1" applyAlignment="1">
      <alignment horizontal="center" vertical="center" wrapText="1" readingOrder="2"/>
    </xf>
    <xf numFmtId="173" fontId="12" fillId="33" borderId="13" xfId="47" applyNumberFormat="1" applyFont="1" applyFill="1" applyBorder="1" applyAlignment="1" applyProtection="1">
      <alignment vertical="center"/>
      <protection locked="0"/>
    </xf>
    <xf numFmtId="0" fontId="18" fillId="0" borderId="16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174" fontId="19" fillId="0" borderId="16" xfId="0" applyNumberFormat="1" applyFont="1" applyBorder="1" applyAlignment="1">
      <alignment horizontal="center" vertical="top"/>
    </xf>
    <xf numFmtId="0" fontId="20" fillId="0" borderId="16" xfId="0" applyFont="1" applyBorder="1" applyAlignment="1">
      <alignment horizontal="right" vertical="top" wrapText="1"/>
    </xf>
    <xf numFmtId="174" fontId="21" fillId="34" borderId="16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 readingOrder="2"/>
    </xf>
    <xf numFmtId="0" fontId="0" fillId="0" borderId="0" xfId="0" applyBorder="1" applyAlignment="1">
      <alignment/>
    </xf>
    <xf numFmtId="0" fontId="22" fillId="0" borderId="13" xfId="0" applyFont="1" applyBorder="1" applyAlignment="1">
      <alignment horizontal="right" vertical="top" wrapText="1" readingOrder="2"/>
    </xf>
    <xf numFmtId="0" fontId="18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43" fontId="10" fillId="35" borderId="13" xfId="0" applyNumberFormat="1" applyFont="1" applyFill="1" applyBorder="1" applyAlignment="1">
      <alignment horizontal="right" vertical="top" wrapText="1"/>
    </xf>
    <xf numFmtId="43" fontId="10" fillId="0" borderId="13" xfId="0" applyNumberFormat="1" applyFont="1" applyBorder="1" applyAlignment="1">
      <alignment horizontal="left" vertical="top" wrapText="1"/>
    </xf>
    <xf numFmtId="174" fontId="10" fillId="34" borderId="16" xfId="0" applyNumberFormat="1" applyFont="1" applyFill="1" applyBorder="1" applyAlignment="1">
      <alignment horizontal="center" vertical="center"/>
    </xf>
    <xf numFmtId="43" fontId="10" fillId="35" borderId="13" xfId="0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 readingOrder="2"/>
    </xf>
    <xf numFmtId="43" fontId="10" fillId="0" borderId="13" xfId="47" applyFont="1" applyBorder="1" applyAlignment="1">
      <alignment horizontal="left" vertical="top" wrapText="1"/>
    </xf>
    <xf numFmtId="0" fontId="23" fillId="0" borderId="13" xfId="0" applyFont="1" applyBorder="1" applyAlignment="1">
      <alignment horizontal="right" vertical="top" wrapText="1" readingOrder="2"/>
    </xf>
    <xf numFmtId="0" fontId="23" fillId="0" borderId="13" xfId="0" applyFont="1" applyBorder="1" applyAlignment="1">
      <alignment horizontal="right" vertical="center"/>
    </xf>
    <xf numFmtId="43" fontId="2" fillId="35" borderId="13" xfId="0" applyNumberFormat="1" applyFont="1" applyFill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center" wrapText="1"/>
    </xf>
    <xf numFmtId="43" fontId="24" fillId="0" borderId="13" xfId="0" applyNumberFormat="1" applyFont="1" applyBorder="1" applyAlignment="1">
      <alignment horizontal="left" vertical="top" wrapText="1"/>
    </xf>
    <xf numFmtId="43" fontId="10" fillId="0" borderId="0" xfId="0" applyNumberFormat="1" applyFont="1" applyBorder="1" applyAlignment="1">
      <alignment horizontal="right" vertical="top" wrapText="1"/>
    </xf>
    <xf numFmtId="43" fontId="10" fillId="0" borderId="0" xfId="0" applyNumberFormat="1" applyFont="1" applyBorder="1" applyAlignment="1">
      <alignment horizontal="center" vertical="top" wrapText="1" readingOrder="1"/>
    </xf>
    <xf numFmtId="0" fontId="7" fillId="0" borderId="18" xfId="0" applyFont="1" applyBorder="1" applyAlignment="1">
      <alignment horizontal="center" vertical="center"/>
    </xf>
    <xf numFmtId="43" fontId="26" fillId="0" borderId="13" xfId="47" applyFont="1" applyBorder="1" applyAlignment="1">
      <alignment horizontal="left" vertical="top" wrapText="1"/>
    </xf>
    <xf numFmtId="43" fontId="26" fillId="0" borderId="13" xfId="47" applyFont="1" applyBorder="1" applyAlignment="1">
      <alignment horizontal="center" vertical="center" wrapText="1"/>
    </xf>
    <xf numFmtId="174" fontId="16" fillId="34" borderId="13" xfId="0" applyNumberFormat="1" applyFont="1" applyFill="1" applyBorder="1" applyAlignment="1">
      <alignment horizontal="center" vertical="center" wrapText="1"/>
    </xf>
    <xf numFmtId="43" fontId="26" fillId="33" borderId="13" xfId="47" applyFont="1" applyFill="1" applyBorder="1" applyAlignment="1">
      <alignment horizontal="center" vertical="center" wrapText="1"/>
    </xf>
    <xf numFmtId="174" fontId="14" fillId="0" borderId="13" xfId="0" applyNumberFormat="1" applyFont="1" applyBorder="1" applyAlignment="1">
      <alignment horizontal="right" vertical="top" wrapText="1"/>
    </xf>
    <xf numFmtId="43" fontId="26" fillId="0" borderId="13" xfId="47" applyFont="1" applyBorder="1" applyAlignment="1">
      <alignment horizontal="right" vertical="center" wrapText="1"/>
    </xf>
    <xf numFmtId="174" fontId="26" fillId="0" borderId="13" xfId="0" applyNumberFormat="1" applyFont="1" applyBorder="1" applyAlignment="1">
      <alignment horizontal="right" vertical="top" wrapText="1"/>
    </xf>
    <xf numFmtId="0" fontId="26" fillId="0" borderId="13" xfId="0" applyFont="1" applyBorder="1" applyAlignment="1" quotePrefix="1">
      <alignment horizontal="center" vertical="top"/>
    </xf>
    <xf numFmtId="0" fontId="26" fillId="0" borderId="13" xfId="0" applyFont="1" applyBorder="1" applyAlignment="1">
      <alignment horizontal="center" vertical="top"/>
    </xf>
    <xf numFmtId="43" fontId="10" fillId="0" borderId="13" xfId="0" applyNumberFormat="1" applyFont="1" applyBorder="1" applyAlignment="1">
      <alignment horizontal="center" vertical="top" wrapText="1" readingOrder="1"/>
    </xf>
    <xf numFmtId="43" fontId="10" fillId="34" borderId="16" xfId="47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5" fillId="0" borderId="0" xfId="0" applyNumberFormat="1" applyFont="1" applyBorder="1" applyAlignment="1">
      <alignment horizontal="left" vertical="top" wrapText="1"/>
    </xf>
    <xf numFmtId="43" fontId="10" fillId="0" borderId="15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/>
    </xf>
    <xf numFmtId="43" fontId="10" fillId="0" borderId="0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center" vertical="center" wrapText="1" readingOrder="2"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2" fontId="1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 readingOrder="2"/>
    </xf>
    <xf numFmtId="0" fontId="16" fillId="0" borderId="0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 readingOrder="2"/>
    </xf>
    <xf numFmtId="0" fontId="5" fillId="0" borderId="19" xfId="0" applyFont="1" applyBorder="1" applyAlignment="1">
      <alignment horizontal="center" vertical="center" wrapText="1" readingOrder="2"/>
    </xf>
    <xf numFmtId="0" fontId="26" fillId="0" borderId="19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 wrapText="1" readingOrder="2"/>
    </xf>
    <xf numFmtId="0" fontId="0" fillId="0" borderId="20" xfId="0" applyFont="1" applyBorder="1" applyAlignment="1">
      <alignment horizontal="center" vertical="top"/>
    </xf>
    <xf numFmtId="0" fontId="5" fillId="0" borderId="19" xfId="0" applyFont="1" applyBorder="1" applyAlignment="1" quotePrefix="1">
      <alignment horizontal="center" vertical="center" wrapText="1" readingOrder="2"/>
    </xf>
    <xf numFmtId="0" fontId="15" fillId="0" borderId="20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43" fontId="5" fillId="0" borderId="13" xfId="0" applyNumberFormat="1" applyFont="1" applyBorder="1" applyAlignment="1">
      <alignment horizontal="left" vertical="top" wrapText="1"/>
    </xf>
    <xf numFmtId="43" fontId="64" fillId="0" borderId="13" xfId="0" applyNumberFormat="1" applyFont="1" applyBorder="1" applyAlignment="1">
      <alignment horizontal="left" vertical="top" wrapText="1"/>
    </xf>
    <xf numFmtId="43" fontId="65" fillId="0" borderId="13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 readingOrder="2"/>
    </xf>
    <xf numFmtId="0" fontId="15" fillId="0" borderId="16" xfId="0" applyFont="1" applyBorder="1" applyAlignment="1">
      <alignment horizontal="center"/>
    </xf>
    <xf numFmtId="43" fontId="10" fillId="0" borderId="0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Border="1" applyAlignment="1">
      <alignment horizontal="left" vertical="top" wrapText="1"/>
    </xf>
    <xf numFmtId="0" fontId="15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2" xfId="0" applyBorder="1" applyAlignment="1">
      <alignment/>
    </xf>
    <xf numFmtId="43" fontId="10" fillId="35" borderId="15" xfId="0" applyNumberFormat="1" applyFont="1" applyFill="1" applyBorder="1" applyAlignment="1">
      <alignment horizontal="left" vertical="top" wrapText="1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center" wrapText="1" readingOrder="2"/>
    </xf>
    <xf numFmtId="0" fontId="7" fillId="0" borderId="0" xfId="0" applyFont="1" applyBorder="1" applyAlignment="1">
      <alignment horizontal="right" vertical="top" wrapText="1" readingOrder="2"/>
    </xf>
    <xf numFmtId="0" fontId="5" fillId="0" borderId="0" xfId="0" applyNumberFormat="1" applyFont="1" applyBorder="1" applyAlignment="1" quotePrefix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0" fillId="0" borderId="25" xfId="0" applyBorder="1" applyAlignment="1">
      <alignment/>
    </xf>
    <xf numFmtId="0" fontId="15" fillId="0" borderId="16" xfId="0" applyFont="1" applyBorder="1" applyAlignment="1">
      <alignment horizontal="center"/>
    </xf>
    <xf numFmtId="0" fontId="25" fillId="35" borderId="19" xfId="0" applyFont="1" applyFill="1" applyBorder="1" applyAlignment="1">
      <alignment horizontal="center" vertical="top" wrapText="1" readingOrder="2"/>
    </xf>
    <xf numFmtId="0" fontId="25" fillId="35" borderId="26" xfId="0" applyFont="1" applyFill="1" applyBorder="1" applyAlignment="1">
      <alignment horizontal="center" vertical="top" wrapText="1" readingOrder="2"/>
    </xf>
    <xf numFmtId="0" fontId="25" fillId="35" borderId="27" xfId="0" applyFont="1" applyFill="1" applyBorder="1" applyAlignment="1">
      <alignment horizontal="center" vertical="top" wrapText="1" readingOrder="2"/>
    </xf>
    <xf numFmtId="0" fontId="1" fillId="0" borderId="0" xfId="0" applyFont="1" applyBorder="1" applyAlignment="1">
      <alignment horizontal="center" vertical="top" wrapText="1" readingOrder="2"/>
    </xf>
    <xf numFmtId="0" fontId="11" fillId="35" borderId="19" xfId="0" applyFont="1" applyFill="1" applyBorder="1" applyAlignment="1">
      <alignment horizontal="center" vertical="top" wrapText="1" readingOrder="2"/>
    </xf>
    <xf numFmtId="0" fontId="11" fillId="35" borderId="26" xfId="0" applyFont="1" applyFill="1" applyBorder="1" applyAlignment="1">
      <alignment horizontal="center" vertical="top" wrapText="1" readingOrder="2"/>
    </xf>
    <xf numFmtId="0" fontId="11" fillId="35" borderId="11" xfId="0" applyFont="1" applyFill="1" applyBorder="1" applyAlignment="1">
      <alignment horizontal="center" vertical="top" wrapText="1" readingOrder="2"/>
    </xf>
    <xf numFmtId="0" fontId="11" fillId="35" borderId="28" xfId="0" applyFont="1" applyFill="1" applyBorder="1" applyAlignment="1">
      <alignment horizontal="center" vertical="top" wrapText="1" readingOrder="2"/>
    </xf>
    <xf numFmtId="0" fontId="1" fillId="0" borderId="13" xfId="0" applyFont="1" applyBorder="1" applyAlignment="1">
      <alignment horizontal="center" vertical="top" wrapText="1" readingOrder="2"/>
    </xf>
    <xf numFmtId="0" fontId="1" fillId="0" borderId="19" xfId="0" applyFont="1" applyBorder="1" applyAlignment="1">
      <alignment horizontal="center" vertical="top" wrapText="1" readingOrder="2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wrapText="1" readingOrder="2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0" fillId="0" borderId="13" xfId="0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1" fillId="35" borderId="13" xfId="0" applyFont="1" applyFill="1" applyBorder="1" applyAlignment="1">
      <alignment horizontal="center" vertical="top" wrapText="1" readingOrder="2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T%20BUDGET%20ARABE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مصاريف 08"/>
      <sheetName val="المداخيل 08"/>
      <sheetName val="المداخيل الجزء الثاني08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43"/>
  <sheetViews>
    <sheetView tabSelected="1" view="pageBreakPreview" zoomScaleSheetLayoutView="100" zoomScalePageLayoutView="0" workbookViewId="0" topLeftCell="A95">
      <selection activeCell="F129" sqref="F129"/>
    </sheetView>
  </sheetViews>
  <sheetFormatPr defaultColWidth="11.421875" defaultRowHeight="12.75"/>
  <cols>
    <col min="1" max="1" width="14.8515625" style="0" customWidth="1"/>
    <col min="2" max="2" width="17.7109375" style="0" customWidth="1"/>
    <col min="3" max="3" width="19.57421875" style="0" customWidth="1"/>
    <col min="4" max="4" width="32.57421875" style="0" customWidth="1"/>
    <col min="5" max="5" width="6.57421875" style="0" customWidth="1"/>
    <col min="6" max="6" width="11.140625" style="0" customWidth="1"/>
    <col min="7" max="7" width="7.57421875" style="0" customWidth="1"/>
    <col min="8" max="8" width="8.7109375" style="0" customWidth="1"/>
    <col min="9" max="9" width="7.28125" style="0" customWidth="1"/>
    <col min="10" max="10" width="7.7109375" style="0" customWidth="1"/>
    <col min="17" max="17" width="15.421875" style="0" bestFit="1" customWidth="1"/>
  </cols>
  <sheetData>
    <row r="1" spans="1:11" ht="19.5" customHeight="1">
      <c r="A1" s="9" t="s">
        <v>208</v>
      </c>
      <c r="B1" s="9" t="s">
        <v>130</v>
      </c>
      <c r="C1" s="1" t="s">
        <v>4</v>
      </c>
      <c r="D1" s="129" t="s">
        <v>3</v>
      </c>
      <c r="E1" s="131" t="s">
        <v>0</v>
      </c>
      <c r="F1" s="131" t="s">
        <v>1</v>
      </c>
      <c r="G1" s="131" t="s">
        <v>2</v>
      </c>
      <c r="H1" s="143" t="s">
        <v>269</v>
      </c>
      <c r="I1" s="144"/>
      <c r="J1" s="147" t="s">
        <v>268</v>
      </c>
      <c r="K1" s="148"/>
    </row>
    <row r="2" spans="1:11" ht="21.75" customHeight="1" thickBot="1">
      <c r="A2" s="10"/>
      <c r="B2" s="10" t="s">
        <v>267</v>
      </c>
      <c r="C2" s="10" t="s">
        <v>249</v>
      </c>
      <c r="D2" s="130"/>
      <c r="E2" s="132"/>
      <c r="F2" s="132"/>
      <c r="G2" s="132"/>
      <c r="H2" s="145"/>
      <c r="I2" s="146"/>
      <c r="J2" s="149"/>
      <c r="K2" s="150"/>
    </row>
    <row r="3" spans="1:11" ht="0.75" customHeight="1" thickBot="1">
      <c r="A3" s="12"/>
      <c r="B3" s="76"/>
      <c r="C3" s="10"/>
      <c r="D3" s="31" t="s">
        <v>148</v>
      </c>
      <c r="E3" s="10"/>
      <c r="F3" s="10"/>
      <c r="G3" s="86">
        <v>10</v>
      </c>
      <c r="H3" s="89"/>
      <c r="I3" s="89"/>
      <c r="J3" s="89"/>
      <c r="K3" s="89"/>
    </row>
    <row r="4" spans="1:11" ht="19.5" customHeight="1" thickBot="1">
      <c r="A4" s="12"/>
      <c r="B4" s="63">
        <v>180000</v>
      </c>
      <c r="C4" s="63">
        <v>100000</v>
      </c>
      <c r="D4" s="11" t="s">
        <v>5</v>
      </c>
      <c r="E4" s="17" t="s">
        <v>113</v>
      </c>
      <c r="F4" s="16">
        <v>10</v>
      </c>
      <c r="G4" s="86">
        <v>10</v>
      </c>
      <c r="H4" s="114">
        <v>401</v>
      </c>
      <c r="I4" s="114"/>
      <c r="J4" s="114"/>
      <c r="K4" s="114"/>
    </row>
    <row r="5" spans="1:11" ht="18" customHeight="1" thickBot="1">
      <c r="A5" s="12"/>
      <c r="B5" s="64">
        <v>220000</v>
      </c>
      <c r="C5" s="64">
        <v>125000</v>
      </c>
      <c r="D5" s="11" t="s">
        <v>7</v>
      </c>
      <c r="E5" s="17" t="s">
        <v>6</v>
      </c>
      <c r="F5" s="16">
        <v>10</v>
      </c>
      <c r="G5" s="86">
        <v>10</v>
      </c>
      <c r="H5" s="114">
        <v>5106</v>
      </c>
      <c r="I5" s="114"/>
      <c r="J5" s="114"/>
      <c r="K5" s="114"/>
    </row>
    <row r="6" spans="1:11" ht="19.5" customHeight="1" hidden="1" thickBot="1">
      <c r="A6" s="12"/>
      <c r="B6" s="8" t="e">
        <f>'[1]المصاريف 08'!$C$11</f>
        <v>#REF!</v>
      </c>
      <c r="C6" s="8" t="e">
        <f>'[1]المصاريف 08'!$C$11</f>
        <v>#REF!</v>
      </c>
      <c r="D6" s="138" t="s">
        <v>165</v>
      </c>
      <c r="E6" s="138"/>
      <c r="F6" s="138"/>
      <c r="G6" s="139"/>
      <c r="H6" s="114"/>
      <c r="I6" s="114"/>
      <c r="J6" s="114"/>
      <c r="K6" s="114"/>
    </row>
    <row r="7" spans="1:19" ht="19.5" customHeight="1" thickBot="1">
      <c r="A7" s="12"/>
      <c r="B7" s="65">
        <f>SUM(B4:B5)</f>
        <v>400000</v>
      </c>
      <c r="C7" s="65">
        <f>SUM(C4:C5)</f>
        <v>225000</v>
      </c>
      <c r="D7" s="138" t="s">
        <v>165</v>
      </c>
      <c r="E7" s="138"/>
      <c r="F7" s="138"/>
      <c r="G7" s="139"/>
      <c r="H7" s="114"/>
      <c r="I7" s="114"/>
      <c r="J7" s="114"/>
      <c r="K7" s="114"/>
      <c r="O7" s="142"/>
      <c r="P7" s="142"/>
      <c r="Q7" s="142"/>
      <c r="R7" s="141"/>
      <c r="S7" s="142"/>
    </row>
    <row r="8" spans="1:19" ht="19.5" customHeight="1" thickBot="1">
      <c r="A8" s="12"/>
      <c r="B8" s="64">
        <v>100</v>
      </c>
      <c r="C8" s="64">
        <v>100</v>
      </c>
      <c r="D8" s="11" t="s">
        <v>8</v>
      </c>
      <c r="E8" s="17" t="s">
        <v>18</v>
      </c>
      <c r="F8" s="16">
        <v>20</v>
      </c>
      <c r="G8" s="86">
        <v>10</v>
      </c>
      <c r="H8" s="114">
        <v>5102</v>
      </c>
      <c r="I8" s="114"/>
      <c r="J8" s="114"/>
      <c r="K8" s="114"/>
      <c r="O8" s="142"/>
      <c r="P8" s="142"/>
      <c r="Q8" s="142"/>
      <c r="R8" s="141"/>
      <c r="S8" s="142"/>
    </row>
    <row r="9" spans="1:19" ht="19.5" customHeight="1" thickBot="1">
      <c r="A9" s="12"/>
      <c r="B9" s="64">
        <v>100</v>
      </c>
      <c r="C9" s="64">
        <v>100</v>
      </c>
      <c r="D9" s="11" t="s">
        <v>9</v>
      </c>
      <c r="E9" s="17" t="s">
        <v>43</v>
      </c>
      <c r="F9" s="16">
        <v>20</v>
      </c>
      <c r="G9" s="86">
        <v>10</v>
      </c>
      <c r="H9" s="114">
        <v>5103</v>
      </c>
      <c r="I9" s="114"/>
      <c r="J9" s="114"/>
      <c r="K9" s="114"/>
      <c r="O9" s="94"/>
      <c r="P9" s="94"/>
      <c r="Q9" s="94"/>
      <c r="R9" s="95"/>
      <c r="S9" s="94"/>
    </row>
    <row r="10" spans="1:11" ht="18" customHeight="1" thickBot="1">
      <c r="A10" s="12"/>
      <c r="B10" s="64">
        <v>100</v>
      </c>
      <c r="C10" s="64">
        <v>0</v>
      </c>
      <c r="D10" s="11" t="s">
        <v>275</v>
      </c>
      <c r="E10" s="17" t="s">
        <v>45</v>
      </c>
      <c r="F10" s="16">
        <v>20</v>
      </c>
      <c r="G10" s="86">
        <v>10</v>
      </c>
      <c r="H10" s="114">
        <v>5104</v>
      </c>
      <c r="I10" s="114"/>
      <c r="J10" s="114"/>
      <c r="K10" s="114"/>
    </row>
    <row r="11" spans="1:11" ht="24" customHeight="1" hidden="1" thickBot="1">
      <c r="A11" s="12"/>
      <c r="B11" s="8" t="e">
        <f>'[1]المصاريف 08'!$C$11</f>
        <v>#REF!</v>
      </c>
      <c r="C11" s="8" t="e">
        <f>'[1]المصاريف 08'!$C$11</f>
        <v>#REF!</v>
      </c>
      <c r="D11" s="138" t="s">
        <v>182</v>
      </c>
      <c r="E11" s="138"/>
      <c r="F11" s="138"/>
      <c r="G11" s="139"/>
      <c r="H11" s="114"/>
      <c r="I11" s="114"/>
      <c r="J11" s="114"/>
      <c r="K11" s="114"/>
    </row>
    <row r="12" spans="1:11" ht="22.5" customHeight="1" thickBot="1">
      <c r="A12" s="12"/>
      <c r="B12" s="65">
        <f>SUM(B8:B10)</f>
        <v>300</v>
      </c>
      <c r="C12" s="65">
        <f>SUM(C8:C10)</f>
        <v>200</v>
      </c>
      <c r="D12" s="138" t="s">
        <v>182</v>
      </c>
      <c r="E12" s="138"/>
      <c r="F12" s="138"/>
      <c r="G12" s="139"/>
      <c r="H12" s="114"/>
      <c r="I12" s="114"/>
      <c r="J12" s="114"/>
      <c r="K12" s="114"/>
    </row>
    <row r="13" spans="1:11" ht="30" customHeight="1" thickBot="1">
      <c r="A13" s="12"/>
      <c r="B13" s="64">
        <v>30000</v>
      </c>
      <c r="C13" s="64">
        <v>10000</v>
      </c>
      <c r="D13" s="11" t="s">
        <v>11</v>
      </c>
      <c r="E13" s="22" t="s">
        <v>10</v>
      </c>
      <c r="F13" s="18">
        <v>30</v>
      </c>
      <c r="G13" s="87">
        <v>10</v>
      </c>
      <c r="H13" s="114">
        <v>5201</v>
      </c>
      <c r="I13" s="114"/>
      <c r="J13" s="114"/>
      <c r="K13" s="114"/>
    </row>
    <row r="14" spans="1:11" ht="39" customHeight="1" thickBot="1">
      <c r="A14" s="12"/>
      <c r="B14" s="64">
        <v>2000</v>
      </c>
      <c r="C14" s="64">
        <v>100</v>
      </c>
      <c r="D14" s="11" t="s">
        <v>13</v>
      </c>
      <c r="E14" s="22" t="s">
        <v>12</v>
      </c>
      <c r="F14" s="18">
        <v>30</v>
      </c>
      <c r="G14" s="87">
        <v>10</v>
      </c>
      <c r="H14" s="114">
        <v>5203</v>
      </c>
      <c r="I14" s="114"/>
      <c r="J14" s="114"/>
      <c r="K14" s="114"/>
    </row>
    <row r="15" spans="1:11" ht="36" customHeight="1" thickBot="1">
      <c r="A15" s="12"/>
      <c r="B15" s="64">
        <v>100</v>
      </c>
      <c r="C15" s="64">
        <v>100</v>
      </c>
      <c r="D15" s="11" t="s">
        <v>15</v>
      </c>
      <c r="E15" s="22" t="s">
        <v>14</v>
      </c>
      <c r="F15" s="18">
        <v>30</v>
      </c>
      <c r="G15" s="87">
        <v>10</v>
      </c>
      <c r="H15" s="114">
        <v>5206</v>
      </c>
      <c r="I15" s="114"/>
      <c r="J15" s="114"/>
      <c r="K15" s="114"/>
    </row>
    <row r="16" spans="1:11" ht="23.25" customHeight="1" hidden="1" thickBot="1">
      <c r="A16" s="12"/>
      <c r="B16" s="8" t="e">
        <f>'[1]المصاريف 08'!$C$11</f>
        <v>#REF!</v>
      </c>
      <c r="C16" s="8" t="e">
        <f>'[1]المصاريف 08'!$C$11</f>
        <v>#REF!</v>
      </c>
      <c r="D16" s="138" t="s">
        <v>173</v>
      </c>
      <c r="E16" s="138"/>
      <c r="F16" s="138"/>
      <c r="G16" s="139"/>
      <c r="H16" s="114"/>
      <c r="I16" s="114"/>
      <c r="J16" s="114"/>
      <c r="K16" s="114"/>
    </row>
    <row r="17" spans="1:11" ht="23.25" customHeight="1" thickBot="1">
      <c r="A17" s="12"/>
      <c r="B17" s="65">
        <f>SUM(B13:B15)</f>
        <v>32100</v>
      </c>
      <c r="C17" s="65">
        <f>SUM(C13:C15)</f>
        <v>10200</v>
      </c>
      <c r="D17" s="138" t="s">
        <v>173</v>
      </c>
      <c r="E17" s="138"/>
      <c r="F17" s="138"/>
      <c r="G17" s="139"/>
      <c r="H17" s="114"/>
      <c r="I17" s="114"/>
      <c r="J17" s="114"/>
      <c r="K17" s="114"/>
    </row>
    <row r="18" spans="1:11" ht="35.25" customHeight="1" thickBot="1">
      <c r="A18" s="12"/>
      <c r="B18" s="64">
        <v>250000</v>
      </c>
      <c r="C18" s="64">
        <v>155000</v>
      </c>
      <c r="D18" s="29" t="s">
        <v>16</v>
      </c>
      <c r="E18" s="23" t="s">
        <v>113</v>
      </c>
      <c r="F18" s="16">
        <v>40</v>
      </c>
      <c r="G18" s="86">
        <v>10</v>
      </c>
      <c r="H18" s="114">
        <v>405</v>
      </c>
      <c r="I18" s="114"/>
      <c r="J18" s="114"/>
      <c r="K18" s="114"/>
    </row>
    <row r="19" spans="1:11" ht="19.5" customHeight="1" thickBot="1">
      <c r="A19" s="12"/>
      <c r="B19" s="64">
        <v>1000</v>
      </c>
      <c r="C19" s="64">
        <v>1000</v>
      </c>
      <c r="D19" s="11" t="s">
        <v>17</v>
      </c>
      <c r="E19" s="23" t="s">
        <v>115</v>
      </c>
      <c r="F19" s="16">
        <v>40</v>
      </c>
      <c r="G19" s="86">
        <v>10</v>
      </c>
      <c r="H19" s="114">
        <v>5105</v>
      </c>
      <c r="I19" s="114"/>
      <c r="J19" s="114"/>
      <c r="K19" s="114"/>
    </row>
    <row r="20" spans="1:11" ht="19.5" customHeight="1" thickBot="1">
      <c r="A20" s="12"/>
      <c r="B20" s="64">
        <v>2000</v>
      </c>
      <c r="C20" s="64">
        <v>1500</v>
      </c>
      <c r="D20" s="11" t="s">
        <v>19</v>
      </c>
      <c r="E20" s="23" t="s">
        <v>6</v>
      </c>
      <c r="F20" s="16">
        <v>40</v>
      </c>
      <c r="G20" s="86">
        <v>10</v>
      </c>
      <c r="H20" s="114">
        <v>5101</v>
      </c>
      <c r="I20" s="114"/>
      <c r="J20" s="114"/>
      <c r="K20" s="114"/>
    </row>
    <row r="21" spans="1:11" ht="18" customHeight="1" thickBot="1">
      <c r="A21" s="12"/>
      <c r="B21" s="64">
        <v>60000</v>
      </c>
      <c r="C21" s="64">
        <v>36000</v>
      </c>
      <c r="D21" s="11" t="s">
        <v>21</v>
      </c>
      <c r="E21" s="23" t="s">
        <v>43</v>
      </c>
      <c r="F21" s="16">
        <v>40</v>
      </c>
      <c r="G21" s="86">
        <v>10</v>
      </c>
      <c r="H21" s="114">
        <v>5107</v>
      </c>
      <c r="I21" s="114"/>
      <c r="J21" s="114"/>
      <c r="K21" s="114"/>
    </row>
    <row r="22" spans="1:11" ht="19.5" customHeight="1" hidden="1" thickBot="1">
      <c r="A22" s="12"/>
      <c r="B22" s="8" t="e">
        <f>'[1]المصاريف 08'!$C$11</f>
        <v>#REF!</v>
      </c>
      <c r="C22" s="8" t="e">
        <f>'[1]المصاريف 08'!$C$11</f>
        <v>#REF!</v>
      </c>
      <c r="D22" s="138" t="s">
        <v>174</v>
      </c>
      <c r="E22" s="138"/>
      <c r="F22" s="138"/>
      <c r="G22" s="139"/>
      <c r="H22" s="114"/>
      <c r="I22" s="114"/>
      <c r="J22" s="114"/>
      <c r="K22" s="114"/>
    </row>
    <row r="23" spans="1:11" ht="19.5" customHeight="1" thickBot="1">
      <c r="A23" s="12"/>
      <c r="B23" s="65">
        <f>SUM(B18:B21)</f>
        <v>313000</v>
      </c>
      <c r="C23" s="65">
        <f>SUM(C18:C21)</f>
        <v>193500</v>
      </c>
      <c r="D23" s="138" t="s">
        <v>174</v>
      </c>
      <c r="E23" s="138"/>
      <c r="F23" s="138"/>
      <c r="G23" s="139"/>
      <c r="H23" s="114"/>
      <c r="I23" s="114"/>
      <c r="J23" s="114"/>
      <c r="K23" s="114"/>
    </row>
    <row r="24" spans="1:11" ht="32.25" customHeight="1" thickBot="1">
      <c r="A24" s="12"/>
      <c r="B24" s="64">
        <v>18149000</v>
      </c>
      <c r="C24" s="64">
        <v>20333500</v>
      </c>
      <c r="D24" s="11" t="s">
        <v>22</v>
      </c>
      <c r="E24" s="23">
        <v>10</v>
      </c>
      <c r="F24" s="16">
        <v>50</v>
      </c>
      <c r="G24" s="86">
        <v>10</v>
      </c>
      <c r="H24" s="114">
        <v>5932</v>
      </c>
      <c r="I24" s="114"/>
      <c r="J24" s="114"/>
      <c r="K24" s="114"/>
    </row>
    <row r="25" spans="1:11" ht="19.5" customHeight="1" thickBot="1">
      <c r="A25" s="12"/>
      <c r="B25" s="65">
        <f>SUM(B24)</f>
        <v>18149000</v>
      </c>
      <c r="C25" s="65">
        <f>SUM(C24)</f>
        <v>20333500</v>
      </c>
      <c r="D25" s="138" t="s">
        <v>177</v>
      </c>
      <c r="E25" s="138"/>
      <c r="F25" s="138"/>
      <c r="G25" s="139"/>
      <c r="H25" s="114"/>
      <c r="I25" s="114"/>
      <c r="J25" s="114"/>
      <c r="K25" s="114"/>
    </row>
    <row r="26" spans="1:11" ht="19.5" customHeight="1" thickBot="1">
      <c r="A26" s="12"/>
      <c r="B26" s="49">
        <f>B7+B12+B17+B23+B25</f>
        <v>18894400</v>
      </c>
      <c r="C26" s="49">
        <f>C7+C12+C17+C23+C25</f>
        <v>20762400</v>
      </c>
      <c r="D26" s="119" t="s">
        <v>139</v>
      </c>
      <c r="E26" s="120"/>
      <c r="F26" s="120"/>
      <c r="G26" s="120"/>
      <c r="H26" s="114"/>
      <c r="I26" s="114"/>
      <c r="J26" s="114"/>
      <c r="K26" s="114"/>
    </row>
    <row r="27" spans="1:11" ht="0.75" customHeight="1" thickBot="1">
      <c r="A27" s="12"/>
      <c r="B27" s="12"/>
      <c r="C27" s="12"/>
      <c r="D27" s="67" t="s">
        <v>149</v>
      </c>
      <c r="E27" s="23"/>
      <c r="F27" s="16"/>
      <c r="G27" s="86">
        <v>20</v>
      </c>
      <c r="H27" s="114"/>
      <c r="I27" s="114"/>
      <c r="J27" s="114"/>
      <c r="K27" s="114"/>
    </row>
    <row r="28" spans="1:11" ht="35.25" customHeight="1" thickBot="1">
      <c r="A28" s="12"/>
      <c r="B28" s="68">
        <v>4300</v>
      </c>
      <c r="C28" s="68">
        <v>4300</v>
      </c>
      <c r="D28" s="11" t="s">
        <v>23</v>
      </c>
      <c r="E28" s="23" t="s">
        <v>26</v>
      </c>
      <c r="F28" s="16">
        <v>10</v>
      </c>
      <c r="G28" s="86">
        <v>20</v>
      </c>
      <c r="H28" s="114">
        <v>5278</v>
      </c>
      <c r="I28" s="114"/>
      <c r="J28" s="114"/>
      <c r="K28" s="114"/>
    </row>
    <row r="29" spans="1:11" ht="35.25" customHeight="1" thickBot="1">
      <c r="A29" s="12"/>
      <c r="B29" s="68">
        <v>100</v>
      </c>
      <c r="C29" s="68">
        <v>0</v>
      </c>
      <c r="D29" s="11" t="s">
        <v>276</v>
      </c>
      <c r="E29" s="80" t="s">
        <v>6</v>
      </c>
      <c r="F29" s="16">
        <v>10</v>
      </c>
      <c r="G29" s="86">
        <v>20</v>
      </c>
      <c r="H29" s="114">
        <v>5171</v>
      </c>
      <c r="I29" s="114"/>
      <c r="J29" s="114"/>
      <c r="K29" s="114"/>
    </row>
    <row r="30" spans="1:11" ht="35.25" customHeight="1" thickBot="1">
      <c r="A30" s="12"/>
      <c r="B30" s="68">
        <v>1000</v>
      </c>
      <c r="C30" s="68">
        <v>100</v>
      </c>
      <c r="D30" s="11" t="s">
        <v>235</v>
      </c>
      <c r="E30" s="80" t="s">
        <v>43</v>
      </c>
      <c r="F30" s="16">
        <v>10</v>
      </c>
      <c r="G30" s="86">
        <v>20</v>
      </c>
      <c r="H30" s="114">
        <v>5173</v>
      </c>
      <c r="I30" s="114"/>
      <c r="J30" s="114"/>
      <c r="K30" s="114"/>
    </row>
    <row r="31" spans="1:11" ht="19.5" customHeight="1" thickBot="1">
      <c r="A31" s="12"/>
      <c r="B31" s="68">
        <v>5000</v>
      </c>
      <c r="C31" s="68">
        <v>4000</v>
      </c>
      <c r="D31" s="11" t="s">
        <v>236</v>
      </c>
      <c r="E31" s="23" t="s">
        <v>65</v>
      </c>
      <c r="F31" s="16">
        <v>10</v>
      </c>
      <c r="G31" s="86">
        <v>20</v>
      </c>
      <c r="H31" s="114">
        <v>5177</v>
      </c>
      <c r="I31" s="114"/>
      <c r="J31" s="114"/>
      <c r="K31" s="114"/>
    </row>
    <row r="32" spans="1:11" ht="16.5" thickBot="1">
      <c r="A32" s="12"/>
      <c r="B32" s="65">
        <f>SUM(B28:B31)</f>
        <v>10400</v>
      </c>
      <c r="C32" s="65">
        <f>SUM(C28:C31)</f>
        <v>8400</v>
      </c>
      <c r="D32" s="138" t="s">
        <v>165</v>
      </c>
      <c r="E32" s="138"/>
      <c r="F32" s="138"/>
      <c r="G32" s="139"/>
      <c r="H32" s="114"/>
      <c r="I32" s="114"/>
      <c r="J32" s="114"/>
      <c r="K32" s="114"/>
    </row>
    <row r="33" spans="1:11" ht="18" customHeight="1" thickBot="1">
      <c r="A33" s="12"/>
      <c r="B33" s="64">
        <v>100</v>
      </c>
      <c r="C33" s="64">
        <v>100</v>
      </c>
      <c r="D33" s="11" t="s">
        <v>24</v>
      </c>
      <c r="E33" s="21" t="s">
        <v>20</v>
      </c>
      <c r="F33" s="18">
        <v>20</v>
      </c>
      <c r="G33" s="87">
        <v>20</v>
      </c>
      <c r="H33" s="114">
        <v>5161</v>
      </c>
      <c r="I33" s="114"/>
      <c r="J33" s="114"/>
      <c r="K33" s="114"/>
    </row>
    <row r="34" spans="1:11" ht="16.5" thickBot="1">
      <c r="A34" s="12"/>
      <c r="B34" s="65">
        <f>SUM(B33:B33)</f>
        <v>100</v>
      </c>
      <c r="C34" s="65">
        <f>SUM(C33:C33)</f>
        <v>100</v>
      </c>
      <c r="D34" s="138" t="s">
        <v>182</v>
      </c>
      <c r="E34" s="138"/>
      <c r="F34" s="138"/>
      <c r="G34" s="139"/>
      <c r="H34" s="114"/>
      <c r="I34" s="114"/>
      <c r="J34" s="114"/>
      <c r="K34" s="114"/>
    </row>
    <row r="35" spans="1:11" ht="33.75" customHeight="1" thickBot="1">
      <c r="A35" s="12"/>
      <c r="B35" s="66">
        <v>800000</v>
      </c>
      <c r="C35" s="66">
        <v>800000</v>
      </c>
      <c r="D35" s="55" t="s">
        <v>25</v>
      </c>
      <c r="E35" s="24" t="s">
        <v>113</v>
      </c>
      <c r="F35" s="16">
        <v>30</v>
      </c>
      <c r="G35" s="86">
        <v>20</v>
      </c>
      <c r="H35" s="114">
        <v>421</v>
      </c>
      <c r="I35" s="114"/>
      <c r="J35" s="114"/>
      <c r="K35" s="114"/>
    </row>
    <row r="36" spans="2:11" ht="21.75" customHeight="1" thickBot="1">
      <c r="B36" s="64">
        <v>40000</v>
      </c>
      <c r="C36" s="64">
        <v>1000</v>
      </c>
      <c r="D36" s="11" t="s">
        <v>27</v>
      </c>
      <c r="E36" s="25" t="s">
        <v>26</v>
      </c>
      <c r="F36" s="18">
        <v>30</v>
      </c>
      <c r="G36" s="87">
        <v>20</v>
      </c>
      <c r="H36" s="114">
        <v>5222</v>
      </c>
      <c r="I36" s="114"/>
      <c r="J36" s="114"/>
      <c r="K36" s="114"/>
    </row>
    <row r="37" spans="1:11" ht="21.75" customHeight="1" thickBot="1">
      <c r="A37" s="12"/>
      <c r="B37" s="68">
        <v>100</v>
      </c>
      <c r="C37" s="68">
        <v>100</v>
      </c>
      <c r="D37" s="11" t="s">
        <v>237</v>
      </c>
      <c r="E37" s="80" t="s">
        <v>134</v>
      </c>
      <c r="F37" s="16">
        <v>30</v>
      </c>
      <c r="G37" s="86">
        <v>20</v>
      </c>
      <c r="H37" s="114">
        <v>5226</v>
      </c>
      <c r="I37" s="114"/>
      <c r="J37" s="114"/>
      <c r="K37" s="114"/>
    </row>
    <row r="38" spans="1:11" ht="20.25" customHeight="1" thickBot="1">
      <c r="A38" s="12"/>
      <c r="B38" s="65">
        <f>SUM(B35:B37)</f>
        <v>840100</v>
      </c>
      <c r="C38" s="65">
        <f>SUM(C35:C37)</f>
        <v>801100</v>
      </c>
      <c r="D38" s="138" t="s">
        <v>173</v>
      </c>
      <c r="E38" s="138"/>
      <c r="F38" s="138"/>
      <c r="G38" s="139"/>
      <c r="H38" s="114"/>
      <c r="I38" s="114"/>
      <c r="J38" s="114"/>
      <c r="K38" s="114"/>
    </row>
    <row r="39" spans="1:11" ht="21" thickBot="1">
      <c r="A39" s="12"/>
      <c r="B39" s="49">
        <f>B32+B34+B38</f>
        <v>850600</v>
      </c>
      <c r="C39" s="49">
        <f>C32+C34+C38</f>
        <v>809600</v>
      </c>
      <c r="D39" s="119" t="s">
        <v>140</v>
      </c>
      <c r="E39" s="120"/>
      <c r="F39" s="120"/>
      <c r="G39" s="120"/>
      <c r="H39" s="114"/>
      <c r="I39" s="114"/>
      <c r="J39" s="114"/>
      <c r="K39" s="114"/>
    </row>
    <row r="40" spans="1:11" ht="19.5" thickBot="1">
      <c r="A40" s="12"/>
      <c r="B40" s="8"/>
      <c r="C40" s="8"/>
      <c r="D40" s="67" t="s">
        <v>150</v>
      </c>
      <c r="E40" s="21"/>
      <c r="F40" s="18"/>
      <c r="G40" s="87"/>
      <c r="H40" s="114"/>
      <c r="I40" s="114"/>
      <c r="J40" s="114"/>
      <c r="K40" s="114"/>
    </row>
    <row r="41" spans="1:11" ht="16.5" thickBot="1">
      <c r="A41" s="12"/>
      <c r="B41" s="64">
        <v>1000</v>
      </c>
      <c r="C41" s="64">
        <v>1000</v>
      </c>
      <c r="D41" s="11" t="s">
        <v>28</v>
      </c>
      <c r="E41" s="21" t="s">
        <v>113</v>
      </c>
      <c r="F41" s="18">
        <v>10</v>
      </c>
      <c r="G41" s="87">
        <v>30</v>
      </c>
      <c r="H41" s="114">
        <v>411</v>
      </c>
      <c r="I41" s="114"/>
      <c r="J41" s="114"/>
      <c r="K41" s="114"/>
    </row>
    <row r="42" spans="1:11" ht="29.25" customHeight="1" thickBot="1">
      <c r="A42" s="12"/>
      <c r="B42" s="64">
        <v>1000</v>
      </c>
      <c r="C42" s="64">
        <v>3000</v>
      </c>
      <c r="D42" s="29" t="s">
        <v>29</v>
      </c>
      <c r="E42" s="21" t="s">
        <v>114</v>
      </c>
      <c r="F42" s="18">
        <v>10</v>
      </c>
      <c r="G42" s="87">
        <v>30</v>
      </c>
      <c r="H42" s="114">
        <v>512</v>
      </c>
      <c r="I42" s="114"/>
      <c r="J42" s="114"/>
      <c r="K42" s="114"/>
    </row>
    <row r="43" spans="1:11" ht="22.5" customHeight="1" thickBot="1">
      <c r="A43" s="12"/>
      <c r="B43" s="64">
        <v>1000000</v>
      </c>
      <c r="C43" s="64">
        <v>700000</v>
      </c>
      <c r="D43" s="11" t="s">
        <v>218</v>
      </c>
      <c r="E43" s="21" t="s">
        <v>115</v>
      </c>
      <c r="F43" s="18">
        <v>10</v>
      </c>
      <c r="G43" s="87">
        <v>30</v>
      </c>
      <c r="H43" s="114">
        <v>417</v>
      </c>
      <c r="I43" s="114"/>
      <c r="J43" s="114"/>
      <c r="K43" s="114"/>
    </row>
    <row r="44" spans="1:11" ht="19.5" customHeight="1" thickBot="1">
      <c r="A44" s="12"/>
      <c r="B44" s="64">
        <v>1200000</v>
      </c>
      <c r="C44" s="64">
        <v>1350000</v>
      </c>
      <c r="D44" s="11" t="s">
        <v>219</v>
      </c>
      <c r="E44" s="21" t="s">
        <v>121</v>
      </c>
      <c r="F44" s="18">
        <v>10</v>
      </c>
      <c r="G44" s="87">
        <v>30</v>
      </c>
      <c r="H44" s="114">
        <v>414</v>
      </c>
      <c r="I44" s="114"/>
      <c r="J44" s="114"/>
      <c r="K44" s="114"/>
    </row>
    <row r="45" spans="1:11" ht="19.5" customHeight="1" thickBot="1">
      <c r="A45" s="12"/>
      <c r="B45" s="64">
        <v>70000</v>
      </c>
      <c r="C45" s="64">
        <v>2500</v>
      </c>
      <c r="D45" s="11" t="s">
        <v>220</v>
      </c>
      <c r="E45" s="21" t="s">
        <v>120</v>
      </c>
      <c r="F45" s="18">
        <v>10</v>
      </c>
      <c r="G45" s="87">
        <v>30</v>
      </c>
      <c r="H45" s="114">
        <v>415</v>
      </c>
      <c r="I45" s="114"/>
      <c r="J45" s="114"/>
      <c r="K45" s="114"/>
    </row>
    <row r="46" spans="1:11" ht="19.5" customHeight="1" thickBot="1">
      <c r="A46" s="12"/>
      <c r="B46" s="64">
        <v>0</v>
      </c>
      <c r="C46" s="64">
        <v>0</v>
      </c>
      <c r="D46" s="11" t="s">
        <v>277</v>
      </c>
      <c r="E46" s="21" t="s">
        <v>119</v>
      </c>
      <c r="F46" s="18">
        <v>10</v>
      </c>
      <c r="G46" s="87">
        <v>30</v>
      </c>
      <c r="H46" s="114">
        <v>416</v>
      </c>
      <c r="I46" s="114"/>
      <c r="J46" s="114"/>
      <c r="K46" s="114"/>
    </row>
    <row r="47" spans="1:11" ht="19.5" customHeight="1" thickBot="1">
      <c r="A47" s="12"/>
      <c r="B47" s="66">
        <v>4000</v>
      </c>
      <c r="C47" s="66">
        <v>2000</v>
      </c>
      <c r="D47" s="11" t="s">
        <v>213</v>
      </c>
      <c r="E47" s="21" t="s">
        <v>118</v>
      </c>
      <c r="F47" s="18">
        <v>10</v>
      </c>
      <c r="G47" s="87">
        <v>30</v>
      </c>
      <c r="H47" s="114"/>
      <c r="I47" s="114"/>
      <c r="J47" s="114"/>
      <c r="K47" s="114"/>
    </row>
    <row r="48" spans="1:11" ht="19.5" customHeight="1" thickBot="1">
      <c r="A48" s="12"/>
      <c r="B48" s="66">
        <v>1400000</v>
      </c>
      <c r="C48" s="66">
        <v>1400000</v>
      </c>
      <c r="D48" s="11" t="s">
        <v>230</v>
      </c>
      <c r="E48" s="21" t="s">
        <v>214</v>
      </c>
      <c r="F48" s="18">
        <v>10</v>
      </c>
      <c r="G48" s="87">
        <v>30</v>
      </c>
      <c r="H48" s="114"/>
      <c r="I48" s="114"/>
      <c r="J48" s="114"/>
      <c r="K48" s="114"/>
    </row>
    <row r="49" spans="1:11" ht="19.5" customHeight="1" thickBot="1">
      <c r="A49" s="12"/>
      <c r="B49" s="66">
        <v>0</v>
      </c>
      <c r="C49" s="66">
        <v>0</v>
      </c>
      <c r="D49" s="11" t="s">
        <v>278</v>
      </c>
      <c r="E49" s="21" t="s">
        <v>10</v>
      </c>
      <c r="F49" s="18">
        <v>10</v>
      </c>
      <c r="G49" s="87">
        <v>30</v>
      </c>
      <c r="H49" s="140">
        <v>5211</v>
      </c>
      <c r="I49" s="134"/>
      <c r="J49" s="140"/>
      <c r="K49" s="134"/>
    </row>
    <row r="50" spans="1:11" ht="53.25" customHeight="1" thickBot="1">
      <c r="A50" s="12"/>
      <c r="B50" s="64">
        <v>70000</v>
      </c>
      <c r="C50" s="64">
        <v>80000</v>
      </c>
      <c r="D50" s="11" t="s">
        <v>30</v>
      </c>
      <c r="E50" s="22" t="s">
        <v>26</v>
      </c>
      <c r="F50" s="18">
        <v>10</v>
      </c>
      <c r="G50" s="87">
        <v>30</v>
      </c>
      <c r="H50" s="114">
        <v>5211</v>
      </c>
      <c r="I50" s="114"/>
      <c r="J50" s="114"/>
      <c r="K50" s="114"/>
    </row>
    <row r="51" spans="1:11" ht="19.5" customHeight="1" thickBot="1">
      <c r="A51" s="12"/>
      <c r="B51" s="64">
        <v>45000</v>
      </c>
      <c r="C51" s="64">
        <v>45000</v>
      </c>
      <c r="D51" s="11" t="s">
        <v>31</v>
      </c>
      <c r="E51" s="22" t="s">
        <v>12</v>
      </c>
      <c r="F51" s="18">
        <v>10</v>
      </c>
      <c r="G51" s="87">
        <v>30</v>
      </c>
      <c r="H51" s="114">
        <v>5213</v>
      </c>
      <c r="I51" s="114"/>
      <c r="J51" s="114"/>
      <c r="K51" s="114"/>
    </row>
    <row r="52" spans="1:11" ht="16.5" thickBot="1">
      <c r="A52" s="12"/>
      <c r="B52" s="65">
        <f>SUM(B41:B51)</f>
        <v>3791000</v>
      </c>
      <c r="C52" s="65">
        <f>SUM(C41:C51)</f>
        <v>3583500</v>
      </c>
      <c r="D52" s="138" t="s">
        <v>165</v>
      </c>
      <c r="E52" s="138"/>
      <c r="F52" s="138"/>
      <c r="G52" s="139"/>
      <c r="H52" s="114"/>
      <c r="I52" s="114"/>
      <c r="J52" s="114"/>
      <c r="K52" s="114"/>
    </row>
    <row r="53" spans="1:11" ht="16.5" thickBot="1">
      <c r="A53" s="12"/>
      <c r="B53" s="68">
        <v>20000</v>
      </c>
      <c r="C53" s="68">
        <v>16000</v>
      </c>
      <c r="D53" s="11" t="s">
        <v>32</v>
      </c>
      <c r="E53" s="21" t="s">
        <v>113</v>
      </c>
      <c r="F53" s="18">
        <v>20</v>
      </c>
      <c r="G53" s="87">
        <v>30</v>
      </c>
      <c r="H53" s="114">
        <v>404</v>
      </c>
      <c r="I53" s="114"/>
      <c r="J53" s="114"/>
      <c r="K53" s="114"/>
    </row>
    <row r="54" spans="1:11" ht="16.5" thickBot="1">
      <c r="A54" s="12"/>
      <c r="B54" s="64">
        <v>4500</v>
      </c>
      <c r="C54" s="64">
        <v>4500</v>
      </c>
      <c r="D54" s="11" t="s">
        <v>238</v>
      </c>
      <c r="E54" s="21" t="s">
        <v>10</v>
      </c>
      <c r="F54" s="18">
        <v>20</v>
      </c>
      <c r="G54" s="87">
        <v>30</v>
      </c>
      <c r="H54" s="114">
        <v>5271</v>
      </c>
      <c r="I54" s="114"/>
      <c r="J54" s="114"/>
      <c r="K54" s="114"/>
    </row>
    <row r="55" spans="1:11" ht="51" customHeight="1" thickBot="1">
      <c r="A55" s="12"/>
      <c r="B55" s="66">
        <v>100</v>
      </c>
      <c r="C55" s="66">
        <v>100</v>
      </c>
      <c r="D55" s="11" t="s">
        <v>279</v>
      </c>
      <c r="E55" s="17" t="s">
        <v>26</v>
      </c>
      <c r="F55" s="18">
        <v>20</v>
      </c>
      <c r="G55" s="87">
        <v>30</v>
      </c>
      <c r="H55" s="114">
        <v>471</v>
      </c>
      <c r="I55" s="114"/>
      <c r="J55" s="114"/>
      <c r="K55" s="114"/>
    </row>
    <row r="56" spans="1:11" ht="19.5" customHeight="1" thickBot="1">
      <c r="A56" s="12"/>
      <c r="B56" s="65">
        <f>SUM(B53:B55)</f>
        <v>24600</v>
      </c>
      <c r="C56" s="65">
        <f>SUM(C53:C55)</f>
        <v>20600</v>
      </c>
      <c r="D56" s="138" t="s">
        <v>182</v>
      </c>
      <c r="E56" s="138"/>
      <c r="F56" s="138"/>
      <c r="G56" s="139"/>
      <c r="H56" s="114"/>
      <c r="I56" s="114"/>
      <c r="J56" s="114"/>
      <c r="K56" s="114"/>
    </row>
    <row r="57" spans="1:11" ht="18.75" customHeight="1" thickBot="1">
      <c r="A57" s="12"/>
      <c r="B57" s="49">
        <f>B52+B56</f>
        <v>3815600</v>
      </c>
      <c r="C57" s="49">
        <f>C52+C56</f>
        <v>3604100</v>
      </c>
      <c r="D57" s="137" t="s">
        <v>141</v>
      </c>
      <c r="E57" s="137"/>
      <c r="F57" s="137"/>
      <c r="G57" s="119"/>
      <c r="H57" s="114"/>
      <c r="I57" s="114"/>
      <c r="J57" s="114"/>
      <c r="K57" s="114"/>
    </row>
    <row r="58" spans="1:11" ht="19.5" thickBot="1">
      <c r="A58" s="12"/>
      <c r="B58" s="8"/>
      <c r="C58" s="8"/>
      <c r="D58" s="67" t="s">
        <v>151</v>
      </c>
      <c r="E58" s="21"/>
      <c r="F58" s="18"/>
      <c r="G58" s="87"/>
      <c r="H58" s="114"/>
      <c r="I58" s="114"/>
      <c r="J58" s="114"/>
      <c r="K58" s="114"/>
    </row>
    <row r="59" spans="1:11" ht="19.5" customHeight="1" thickBot="1">
      <c r="A59" s="12"/>
      <c r="B59" s="64">
        <v>300000</v>
      </c>
      <c r="C59" s="64">
        <v>300000</v>
      </c>
      <c r="D59" s="11" t="s">
        <v>221</v>
      </c>
      <c r="E59" s="21" t="s">
        <v>113</v>
      </c>
      <c r="F59" s="18">
        <v>10</v>
      </c>
      <c r="G59" s="87">
        <v>40</v>
      </c>
      <c r="H59" s="114">
        <v>4316</v>
      </c>
      <c r="I59" s="114"/>
      <c r="J59" s="114"/>
      <c r="K59" s="114"/>
    </row>
    <row r="60" spans="1:11" ht="31.5" customHeight="1" thickBot="1">
      <c r="A60" s="12"/>
      <c r="B60" s="64">
        <v>2000</v>
      </c>
      <c r="C60" s="64">
        <v>2000</v>
      </c>
      <c r="D60" s="11" t="s">
        <v>33</v>
      </c>
      <c r="E60" s="21" t="s">
        <v>121</v>
      </c>
      <c r="F60" s="18">
        <v>10</v>
      </c>
      <c r="G60" s="87">
        <v>40</v>
      </c>
      <c r="H60" s="114">
        <v>4321</v>
      </c>
      <c r="I60" s="114"/>
      <c r="J60" s="114"/>
      <c r="K60" s="114"/>
    </row>
    <row r="61" spans="1:11" ht="18" customHeight="1" thickBot="1">
      <c r="A61" s="12"/>
      <c r="B61" s="64">
        <v>1000</v>
      </c>
      <c r="C61" s="64">
        <v>18000</v>
      </c>
      <c r="D61" s="11" t="s">
        <v>34</v>
      </c>
      <c r="E61" s="21" t="s">
        <v>120</v>
      </c>
      <c r="F61" s="18">
        <v>10</v>
      </c>
      <c r="G61" s="87">
        <v>40</v>
      </c>
      <c r="H61" s="114">
        <v>407</v>
      </c>
      <c r="I61" s="114"/>
      <c r="J61" s="114"/>
      <c r="K61" s="114"/>
    </row>
    <row r="62" spans="1:11" ht="16.5" customHeight="1" hidden="1" thickBot="1">
      <c r="A62" s="12"/>
      <c r="B62" s="12"/>
      <c r="C62" s="12"/>
      <c r="D62" s="11" t="s">
        <v>35</v>
      </c>
      <c r="E62" s="21" t="s">
        <v>119</v>
      </c>
      <c r="F62" s="18">
        <v>10</v>
      </c>
      <c r="G62" s="87">
        <v>40</v>
      </c>
      <c r="H62" s="114"/>
      <c r="I62" s="114"/>
      <c r="J62" s="114"/>
      <c r="K62" s="114"/>
    </row>
    <row r="63" spans="1:11" ht="18.75" customHeight="1" thickBot="1">
      <c r="A63" s="12"/>
      <c r="B63" s="64">
        <v>200000</v>
      </c>
      <c r="C63" s="64">
        <v>1000</v>
      </c>
      <c r="D63" s="11" t="s">
        <v>223</v>
      </c>
      <c r="E63" s="21" t="s">
        <v>118</v>
      </c>
      <c r="F63" s="18">
        <v>10</v>
      </c>
      <c r="G63" s="87">
        <v>40</v>
      </c>
      <c r="H63" s="114">
        <v>4322</v>
      </c>
      <c r="I63" s="114"/>
      <c r="J63" s="114"/>
      <c r="K63" s="114"/>
    </row>
    <row r="64" spans="1:11" ht="20.25" customHeight="1" thickBot="1">
      <c r="A64" s="12"/>
      <c r="B64" s="64">
        <v>1900000</v>
      </c>
      <c r="C64" s="64">
        <v>1900000</v>
      </c>
      <c r="D64" s="11" t="s">
        <v>222</v>
      </c>
      <c r="E64" s="23" t="s">
        <v>117</v>
      </c>
      <c r="F64" s="18">
        <v>10</v>
      </c>
      <c r="G64" s="87">
        <v>40</v>
      </c>
      <c r="H64" s="114"/>
      <c r="I64" s="114"/>
      <c r="J64" s="114"/>
      <c r="K64" s="114"/>
    </row>
    <row r="65" spans="1:250" ht="38.25" customHeight="1" thickBot="1">
      <c r="A65" s="12"/>
      <c r="B65" s="64">
        <v>1000</v>
      </c>
      <c r="C65" s="64">
        <v>12000</v>
      </c>
      <c r="D65" s="56" t="s">
        <v>126</v>
      </c>
      <c r="E65" s="26" t="s">
        <v>10</v>
      </c>
      <c r="F65" s="23">
        <v>10</v>
      </c>
      <c r="G65" s="87">
        <v>40</v>
      </c>
      <c r="H65" s="114">
        <v>5231</v>
      </c>
      <c r="I65" s="114"/>
      <c r="J65" s="114"/>
      <c r="K65" s="114"/>
      <c r="L65" s="62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</row>
    <row r="66" spans="1:250" ht="20.25" customHeight="1" thickBot="1">
      <c r="A66" s="12"/>
      <c r="B66" s="64">
        <v>100</v>
      </c>
      <c r="C66" s="64">
        <v>100</v>
      </c>
      <c r="D66" s="14" t="s">
        <v>144</v>
      </c>
      <c r="E66" s="26" t="s">
        <v>26</v>
      </c>
      <c r="F66" s="23">
        <v>10</v>
      </c>
      <c r="G66" s="87">
        <v>40</v>
      </c>
      <c r="H66" s="114">
        <v>5232</v>
      </c>
      <c r="I66" s="114"/>
      <c r="J66" s="114"/>
      <c r="K66" s="114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</row>
    <row r="67" spans="1:11" ht="34.5" customHeight="1" thickBot="1">
      <c r="A67" s="12"/>
      <c r="B67" s="64">
        <v>90000</v>
      </c>
      <c r="C67" s="64">
        <v>1000</v>
      </c>
      <c r="D67" s="11" t="s">
        <v>36</v>
      </c>
      <c r="E67" s="23" t="s">
        <v>12</v>
      </c>
      <c r="F67" s="18">
        <v>10</v>
      </c>
      <c r="G67" s="87">
        <v>40</v>
      </c>
      <c r="H67" s="114">
        <v>5233</v>
      </c>
      <c r="I67" s="114"/>
      <c r="J67" s="114"/>
      <c r="K67" s="114"/>
    </row>
    <row r="68" spans="1:11" ht="34.5" customHeight="1" thickBot="1">
      <c r="A68" s="12"/>
      <c r="B68" s="64">
        <v>100</v>
      </c>
      <c r="C68" s="64">
        <v>0</v>
      </c>
      <c r="D68" s="11" t="s">
        <v>280</v>
      </c>
      <c r="E68" s="23" t="s">
        <v>14</v>
      </c>
      <c r="F68" s="18">
        <v>10</v>
      </c>
      <c r="G68" s="87">
        <v>40</v>
      </c>
      <c r="H68" s="114">
        <v>5234</v>
      </c>
      <c r="I68" s="114"/>
      <c r="J68" s="114"/>
      <c r="K68" s="114"/>
    </row>
    <row r="69" spans="1:11" ht="35.25" customHeight="1" thickBot="1">
      <c r="A69" s="12"/>
      <c r="B69" s="64">
        <v>6000</v>
      </c>
      <c r="C69" s="64">
        <v>5500</v>
      </c>
      <c r="D69" s="11" t="s">
        <v>37</v>
      </c>
      <c r="E69" s="23" t="s">
        <v>132</v>
      </c>
      <c r="F69" s="18">
        <v>10</v>
      </c>
      <c r="G69" s="87">
        <v>40</v>
      </c>
      <c r="H69" s="114">
        <v>5209</v>
      </c>
      <c r="I69" s="114"/>
      <c r="J69" s="114"/>
      <c r="K69" s="114"/>
    </row>
    <row r="70" spans="1:11" ht="36.75" customHeight="1" thickBot="1">
      <c r="A70" s="12"/>
      <c r="B70" s="64">
        <v>500000</v>
      </c>
      <c r="C70" s="64">
        <v>500000</v>
      </c>
      <c r="D70" s="29" t="s">
        <v>38</v>
      </c>
      <c r="E70" s="23" t="s">
        <v>133</v>
      </c>
      <c r="F70" s="18">
        <v>10</v>
      </c>
      <c r="G70" s="87">
        <v>40</v>
      </c>
      <c r="H70" s="114">
        <v>5209</v>
      </c>
      <c r="I70" s="114"/>
      <c r="J70" s="114"/>
      <c r="K70" s="114"/>
    </row>
    <row r="71" spans="1:11" ht="19.5" customHeight="1" thickBot="1">
      <c r="A71" s="12"/>
      <c r="B71" s="64">
        <v>1200000</v>
      </c>
      <c r="C71" s="64">
        <v>1220000</v>
      </c>
      <c r="D71" s="11" t="s">
        <v>39</v>
      </c>
      <c r="E71" s="23" t="s">
        <v>134</v>
      </c>
      <c r="F71" s="16">
        <v>10</v>
      </c>
      <c r="G71" s="86">
        <v>40</v>
      </c>
      <c r="H71" s="114">
        <v>5209</v>
      </c>
      <c r="I71" s="114"/>
      <c r="J71" s="114"/>
      <c r="K71" s="114"/>
    </row>
    <row r="72" spans="1:11" ht="19.5" customHeight="1" thickBot="1">
      <c r="A72" s="12"/>
      <c r="B72" s="64">
        <v>0</v>
      </c>
      <c r="C72" s="64">
        <v>0</v>
      </c>
      <c r="D72" s="11" t="s">
        <v>282</v>
      </c>
      <c r="E72" s="23" t="s">
        <v>281</v>
      </c>
      <c r="F72" s="16">
        <v>10</v>
      </c>
      <c r="G72" s="86">
        <v>40</v>
      </c>
      <c r="H72" s="114">
        <v>5238</v>
      </c>
      <c r="I72" s="114"/>
      <c r="J72" s="114"/>
      <c r="K72" s="114"/>
    </row>
    <row r="73" spans="1:11" ht="19.5" customHeight="1" thickBot="1">
      <c r="A73" s="12"/>
      <c r="B73" s="64">
        <v>180000</v>
      </c>
      <c r="C73" s="64">
        <v>525000</v>
      </c>
      <c r="D73" s="11" t="s">
        <v>229</v>
      </c>
      <c r="E73" s="21" t="s">
        <v>228</v>
      </c>
      <c r="F73" s="18">
        <v>10</v>
      </c>
      <c r="G73" s="87">
        <v>40</v>
      </c>
      <c r="H73" s="114">
        <v>5238</v>
      </c>
      <c r="I73" s="114"/>
      <c r="J73" s="114"/>
      <c r="K73" s="114"/>
    </row>
    <row r="74" spans="1:11" ht="53.25" customHeight="1" thickBot="1">
      <c r="A74" s="12"/>
      <c r="B74" s="64">
        <v>200000</v>
      </c>
      <c r="C74" s="64">
        <v>180000</v>
      </c>
      <c r="D74" s="11" t="s">
        <v>210</v>
      </c>
      <c r="E74" s="21" t="s">
        <v>135</v>
      </c>
      <c r="F74" s="18">
        <v>10</v>
      </c>
      <c r="G74" s="87">
        <v>40</v>
      </c>
      <c r="H74" s="114">
        <v>5213</v>
      </c>
      <c r="I74" s="114"/>
      <c r="J74" s="114"/>
      <c r="K74" s="114"/>
    </row>
    <row r="75" spans="1:11" ht="61.5" customHeight="1" thickBot="1">
      <c r="A75" s="12"/>
      <c r="B75" s="64">
        <v>140000</v>
      </c>
      <c r="C75" s="64">
        <v>140000</v>
      </c>
      <c r="D75" s="11" t="s">
        <v>211</v>
      </c>
      <c r="E75" s="21" t="s">
        <v>136</v>
      </c>
      <c r="F75" s="18">
        <v>10</v>
      </c>
      <c r="G75" s="87">
        <v>40</v>
      </c>
      <c r="H75" s="114">
        <v>5214</v>
      </c>
      <c r="I75" s="114"/>
      <c r="J75" s="114"/>
      <c r="K75" s="114"/>
    </row>
    <row r="76" spans="1:11" ht="40.5" customHeight="1" thickBot="1">
      <c r="A76" s="12"/>
      <c r="B76" s="64">
        <v>100</v>
      </c>
      <c r="C76" s="64">
        <v>100</v>
      </c>
      <c r="D76" s="11" t="s">
        <v>240</v>
      </c>
      <c r="E76" s="22" t="s">
        <v>6</v>
      </c>
      <c r="F76" s="18">
        <v>10</v>
      </c>
      <c r="G76" s="87">
        <v>40</v>
      </c>
      <c r="H76" s="114">
        <v>5109</v>
      </c>
      <c r="I76" s="114"/>
      <c r="J76" s="114"/>
      <c r="K76" s="114"/>
    </row>
    <row r="77" spans="1:11" ht="30" customHeight="1" thickBot="1">
      <c r="A77" s="12"/>
      <c r="B77" s="64">
        <v>100</v>
      </c>
      <c r="C77" s="64">
        <v>100</v>
      </c>
      <c r="D77" s="11" t="s">
        <v>239</v>
      </c>
      <c r="E77" s="22" t="s">
        <v>79</v>
      </c>
      <c r="F77" s="18">
        <v>10</v>
      </c>
      <c r="G77" s="87">
        <v>40</v>
      </c>
      <c r="H77" s="114">
        <v>5136</v>
      </c>
      <c r="I77" s="114"/>
      <c r="J77" s="114"/>
      <c r="K77" s="114"/>
    </row>
    <row r="78" spans="1:11" ht="27" customHeight="1" thickBot="1">
      <c r="A78" s="12"/>
      <c r="B78" s="65">
        <f>SUM(B59:B77)</f>
        <v>4720400</v>
      </c>
      <c r="C78" s="65">
        <f>SUM(C59:C77)</f>
        <v>4804800</v>
      </c>
      <c r="D78" s="138" t="s">
        <v>165</v>
      </c>
      <c r="E78" s="138"/>
      <c r="F78" s="138"/>
      <c r="G78" s="139"/>
      <c r="H78" s="114"/>
      <c r="I78" s="114"/>
      <c r="J78" s="114"/>
      <c r="K78" s="114"/>
    </row>
    <row r="79" spans="1:11" ht="48" thickBot="1">
      <c r="A79" s="12"/>
      <c r="B79" s="64">
        <v>3000</v>
      </c>
      <c r="C79" s="64">
        <v>3100</v>
      </c>
      <c r="D79" s="11" t="s">
        <v>40</v>
      </c>
      <c r="E79" s="21" t="s">
        <v>113</v>
      </c>
      <c r="F79" s="18">
        <v>20</v>
      </c>
      <c r="G79" s="87">
        <v>40</v>
      </c>
      <c r="H79" s="114">
        <v>442</v>
      </c>
      <c r="I79" s="114"/>
      <c r="J79" s="114"/>
      <c r="K79" s="114"/>
    </row>
    <row r="80" spans="1:11" ht="39.75" customHeight="1" thickBot="1">
      <c r="A80" s="12"/>
      <c r="B80" s="64">
        <v>70000</v>
      </c>
      <c r="C80" s="64">
        <v>70000</v>
      </c>
      <c r="D80" s="11" t="s">
        <v>215</v>
      </c>
      <c r="E80" s="70" t="s">
        <v>120</v>
      </c>
      <c r="F80" s="71">
        <v>20</v>
      </c>
      <c r="G80" s="88">
        <v>40</v>
      </c>
      <c r="H80" s="114"/>
      <c r="I80" s="114"/>
      <c r="J80" s="114"/>
      <c r="K80" s="114"/>
    </row>
    <row r="81" spans="1:11" ht="19.5" customHeight="1" thickBot="1">
      <c r="A81" s="12"/>
      <c r="B81" s="64">
        <v>8000</v>
      </c>
      <c r="C81" s="64">
        <v>8000</v>
      </c>
      <c r="D81" s="11" t="s">
        <v>41</v>
      </c>
      <c r="E81" s="22" t="s">
        <v>26</v>
      </c>
      <c r="F81" s="18">
        <v>20</v>
      </c>
      <c r="G81" s="87">
        <v>40</v>
      </c>
      <c r="H81" s="114">
        <v>5242</v>
      </c>
      <c r="I81" s="114"/>
      <c r="J81" s="114"/>
      <c r="K81" s="114"/>
    </row>
    <row r="82" spans="1:11" ht="30" customHeight="1" thickBot="1">
      <c r="A82" s="12"/>
      <c r="B82" s="64">
        <v>90000</v>
      </c>
      <c r="C82" s="64">
        <v>50000</v>
      </c>
      <c r="D82" s="11" t="s">
        <v>216</v>
      </c>
      <c r="E82" s="22" t="s">
        <v>14</v>
      </c>
      <c r="F82" s="18">
        <v>20</v>
      </c>
      <c r="G82" s="87">
        <v>40</v>
      </c>
      <c r="H82" s="114">
        <v>5244</v>
      </c>
      <c r="I82" s="114"/>
      <c r="J82" s="114"/>
      <c r="K82" s="114"/>
    </row>
    <row r="83" spans="1:11" ht="19.5" customHeight="1" thickBot="1">
      <c r="A83" s="12"/>
      <c r="B83" s="69">
        <v>138000</v>
      </c>
      <c r="C83" s="69">
        <v>138000</v>
      </c>
      <c r="D83" s="11" t="s">
        <v>42</v>
      </c>
      <c r="E83" s="22" t="s">
        <v>6</v>
      </c>
      <c r="F83" s="18">
        <v>20</v>
      </c>
      <c r="G83" s="87">
        <v>40</v>
      </c>
      <c r="H83" s="114">
        <v>5141</v>
      </c>
      <c r="I83" s="114"/>
      <c r="J83" s="114"/>
      <c r="K83" s="114"/>
    </row>
    <row r="84" spans="1:11" ht="19.5" customHeight="1" thickBot="1">
      <c r="A84" s="12"/>
      <c r="B84" s="64">
        <v>180000</v>
      </c>
      <c r="C84" s="64">
        <v>180000</v>
      </c>
      <c r="D84" s="11" t="s">
        <v>44</v>
      </c>
      <c r="E84" s="22" t="s">
        <v>43</v>
      </c>
      <c r="F84" s="18">
        <v>20</v>
      </c>
      <c r="G84" s="87">
        <v>40</v>
      </c>
      <c r="H84" s="114">
        <v>5142</v>
      </c>
      <c r="I84" s="114"/>
      <c r="J84" s="114"/>
      <c r="K84" s="114"/>
    </row>
    <row r="85" spans="1:11" ht="36" customHeight="1" thickBot="1">
      <c r="A85" s="12"/>
      <c r="B85" s="64">
        <v>20000</v>
      </c>
      <c r="C85" s="64">
        <v>25000</v>
      </c>
      <c r="D85" s="11" t="s">
        <v>46</v>
      </c>
      <c r="E85" s="22" t="s">
        <v>45</v>
      </c>
      <c r="F85" s="18">
        <v>20</v>
      </c>
      <c r="G85" s="87">
        <v>40</v>
      </c>
      <c r="H85" s="114">
        <v>5143</v>
      </c>
      <c r="I85" s="114"/>
      <c r="J85" s="114"/>
      <c r="K85" s="114"/>
    </row>
    <row r="86" spans="1:11" ht="23.25" customHeight="1" thickBot="1">
      <c r="A86" s="12"/>
      <c r="B86" s="64">
        <v>100</v>
      </c>
      <c r="C86" s="64">
        <v>0</v>
      </c>
      <c r="D86" s="11" t="s">
        <v>207</v>
      </c>
      <c r="E86" s="21" t="s">
        <v>63</v>
      </c>
      <c r="F86" s="18">
        <v>20</v>
      </c>
      <c r="G86" s="87">
        <v>40</v>
      </c>
      <c r="H86" s="114">
        <v>5144</v>
      </c>
      <c r="I86" s="114"/>
      <c r="J86" s="114"/>
      <c r="K86" s="114"/>
    </row>
    <row r="87" spans="1:11" ht="19.5" customHeight="1" hidden="1" thickBot="1">
      <c r="A87" s="12"/>
      <c r="B87" s="8" t="e">
        <f>'[1]المداخيل 08'!$C$183</f>
        <v>#REF!</v>
      </c>
      <c r="C87" s="8" t="e">
        <f>'[1]المداخيل 08'!$C$183</f>
        <v>#REF!</v>
      </c>
      <c r="D87" s="11" t="s">
        <v>207</v>
      </c>
      <c r="E87" s="22" t="s">
        <v>63</v>
      </c>
      <c r="F87" s="18">
        <v>20</v>
      </c>
      <c r="G87" s="87">
        <v>40</v>
      </c>
      <c r="H87" s="114"/>
      <c r="I87" s="114"/>
      <c r="J87" s="114"/>
      <c r="K87" s="114"/>
    </row>
    <row r="88" spans="1:11" ht="16.5" thickBot="1">
      <c r="A88" s="12"/>
      <c r="B88" s="65">
        <f>SUM(B79:B86)</f>
        <v>509100</v>
      </c>
      <c r="C88" s="65">
        <f>SUM(C79:C86)</f>
        <v>474100</v>
      </c>
      <c r="D88" s="138" t="s">
        <v>182</v>
      </c>
      <c r="E88" s="138"/>
      <c r="F88" s="138"/>
      <c r="G88" s="139"/>
      <c r="H88" s="114"/>
      <c r="I88" s="114"/>
      <c r="J88" s="114"/>
      <c r="K88" s="114"/>
    </row>
    <row r="89" spans="1:11" ht="21" thickBot="1">
      <c r="A89" s="12"/>
      <c r="B89" s="49">
        <f>B78+B88</f>
        <v>5229500</v>
      </c>
      <c r="C89" s="49">
        <f>C78+C88</f>
        <v>5278900</v>
      </c>
      <c r="D89" s="137" t="s">
        <v>142</v>
      </c>
      <c r="E89" s="137"/>
      <c r="F89" s="137"/>
      <c r="G89" s="119"/>
      <c r="H89" s="114"/>
      <c r="I89" s="114"/>
      <c r="J89" s="114"/>
      <c r="K89" s="114"/>
    </row>
    <row r="90" spans="1:11" ht="18.75" customHeight="1" thickBot="1">
      <c r="A90" s="12"/>
      <c r="B90" s="8"/>
      <c r="C90" s="8"/>
      <c r="D90" s="67" t="s">
        <v>152</v>
      </c>
      <c r="E90" s="21"/>
      <c r="F90" s="18"/>
      <c r="G90" s="87"/>
      <c r="H90" s="114"/>
      <c r="I90" s="114"/>
      <c r="J90" s="114"/>
      <c r="K90" s="114"/>
    </row>
    <row r="91" spans="1:11" ht="18.75" customHeight="1" thickBot="1">
      <c r="A91" s="12"/>
      <c r="B91" s="64">
        <v>100000</v>
      </c>
      <c r="C91" s="64">
        <v>100000</v>
      </c>
      <c r="D91" s="11" t="s">
        <v>47</v>
      </c>
      <c r="E91" s="22">
        <v>10</v>
      </c>
      <c r="F91" s="18">
        <v>10</v>
      </c>
      <c r="G91" s="87">
        <v>50</v>
      </c>
      <c r="H91" s="114">
        <v>5911</v>
      </c>
      <c r="I91" s="114"/>
      <c r="J91" s="114"/>
      <c r="K91" s="114"/>
    </row>
    <row r="92" spans="1:15" ht="18" customHeight="1" thickBot="1">
      <c r="A92" s="12"/>
      <c r="B92" s="65">
        <f>SUM(B91:B91)</f>
        <v>100000</v>
      </c>
      <c r="C92" s="65">
        <f>SUM(C91:C91)</f>
        <v>100000</v>
      </c>
      <c r="D92" s="138" t="s">
        <v>165</v>
      </c>
      <c r="E92" s="138"/>
      <c r="F92" s="138"/>
      <c r="G92" s="139"/>
      <c r="H92" s="114"/>
      <c r="I92" s="114"/>
      <c r="J92" s="114"/>
      <c r="K92" s="114"/>
      <c r="M92" s="82" t="s">
        <v>248</v>
      </c>
      <c r="N92" s="82"/>
      <c r="O92" s="82"/>
    </row>
    <row r="93" spans="1:15" ht="18" customHeight="1" thickBot="1">
      <c r="A93" s="12"/>
      <c r="B93" s="64">
        <v>0</v>
      </c>
      <c r="C93" s="64">
        <v>0</v>
      </c>
      <c r="D93" s="11" t="s">
        <v>283</v>
      </c>
      <c r="E93" s="22">
        <v>10</v>
      </c>
      <c r="F93" s="18">
        <v>20</v>
      </c>
      <c r="G93" s="87">
        <v>50</v>
      </c>
      <c r="H93" s="114">
        <v>5931</v>
      </c>
      <c r="I93" s="114"/>
      <c r="J93" s="114"/>
      <c r="K93" s="114"/>
      <c r="M93" s="82"/>
      <c r="N93" s="82"/>
      <c r="O93" s="82"/>
    </row>
    <row r="94" spans="1:15" ht="18" customHeight="1" thickBot="1">
      <c r="A94" s="12"/>
      <c r="B94" s="64">
        <v>0</v>
      </c>
      <c r="C94" s="64">
        <v>0</v>
      </c>
      <c r="D94" s="11" t="s">
        <v>284</v>
      </c>
      <c r="E94" s="22">
        <v>20</v>
      </c>
      <c r="F94" s="18">
        <v>20</v>
      </c>
      <c r="G94" s="87">
        <v>50</v>
      </c>
      <c r="H94" s="114"/>
      <c r="I94" s="114"/>
      <c r="J94" s="114"/>
      <c r="K94" s="114"/>
      <c r="M94" s="82"/>
      <c r="N94" s="82"/>
      <c r="O94" s="82"/>
    </row>
    <row r="95" spans="1:15" ht="18" customHeight="1" thickBot="1">
      <c r="A95" s="12"/>
      <c r="B95" s="65">
        <f>SUM(B93:B94)</f>
        <v>0</v>
      </c>
      <c r="C95" s="65">
        <f>SUM(C93:C94)</f>
        <v>0</v>
      </c>
      <c r="D95" s="138" t="s">
        <v>182</v>
      </c>
      <c r="E95" s="138"/>
      <c r="F95" s="138"/>
      <c r="G95" s="139"/>
      <c r="H95" s="114"/>
      <c r="I95" s="114"/>
      <c r="J95" s="114"/>
      <c r="K95" s="114"/>
      <c r="M95" s="82"/>
      <c r="N95" s="82"/>
      <c r="O95" s="82"/>
    </row>
    <row r="96" spans="1:11" ht="18" customHeight="1" thickBot="1">
      <c r="A96" s="12"/>
      <c r="B96" s="64">
        <v>60000</v>
      </c>
      <c r="C96" s="64">
        <v>60000</v>
      </c>
      <c r="D96" s="11" t="s">
        <v>48</v>
      </c>
      <c r="E96" s="22">
        <v>40</v>
      </c>
      <c r="F96" s="18">
        <v>40</v>
      </c>
      <c r="G96" s="87">
        <v>50</v>
      </c>
      <c r="H96" s="114"/>
      <c r="I96" s="114"/>
      <c r="J96" s="114"/>
      <c r="K96" s="114"/>
    </row>
    <row r="97" spans="1:14" ht="19.5" customHeight="1" thickBot="1">
      <c r="A97" s="12"/>
      <c r="B97" s="65">
        <f>SUM(B96:B96)</f>
        <v>60000</v>
      </c>
      <c r="C97" s="65">
        <f>SUM(C96:C96)</f>
        <v>60000</v>
      </c>
      <c r="D97" s="138" t="s">
        <v>174</v>
      </c>
      <c r="E97" s="138"/>
      <c r="F97" s="138"/>
      <c r="G97" s="139"/>
      <c r="H97" s="114"/>
      <c r="I97" s="114"/>
      <c r="J97" s="114"/>
      <c r="K97" s="114"/>
      <c r="M97" s="81" t="s">
        <v>231</v>
      </c>
      <c r="N97" s="83">
        <v>40000</v>
      </c>
    </row>
    <row r="98" spans="1:14" ht="19.5" customHeight="1" thickBot="1">
      <c r="A98" s="12"/>
      <c r="B98" s="57">
        <f>B92+B97+B95</f>
        <v>160000</v>
      </c>
      <c r="C98" s="57">
        <f>C92+C97+C95</f>
        <v>160000</v>
      </c>
      <c r="D98" s="137" t="s">
        <v>143</v>
      </c>
      <c r="E98" s="137"/>
      <c r="F98" s="137"/>
      <c r="G98" s="119"/>
      <c r="H98" s="114"/>
      <c r="I98" s="114"/>
      <c r="J98" s="114"/>
      <c r="K98" s="114"/>
      <c r="M98" s="81" t="s">
        <v>232</v>
      </c>
      <c r="N98" s="83">
        <v>4500000</v>
      </c>
    </row>
    <row r="99" spans="1:14" ht="21" thickBot="1">
      <c r="A99" s="12"/>
      <c r="B99" s="49">
        <f>B26+B39+B57+B89+B98</f>
        <v>28950100</v>
      </c>
      <c r="C99" s="49">
        <f>C26+C39+C57+C89+C98</f>
        <v>30615000</v>
      </c>
      <c r="D99" s="137" t="s">
        <v>287</v>
      </c>
      <c r="E99" s="137"/>
      <c r="F99" s="137"/>
      <c r="G99" s="137"/>
      <c r="H99" s="134"/>
      <c r="I99" s="114"/>
      <c r="J99" s="114"/>
      <c r="K99" s="114"/>
      <c r="M99" s="81" t="s">
        <v>233</v>
      </c>
      <c r="N99" s="83">
        <v>500000</v>
      </c>
    </row>
    <row r="100" spans="1:14" ht="18.75" thickBot="1">
      <c r="A100" s="61"/>
      <c r="B100" s="61"/>
      <c r="C100" s="44"/>
      <c r="D100" s="45"/>
      <c r="E100" s="45"/>
      <c r="F100" s="45"/>
      <c r="G100" s="45"/>
      <c r="H100" s="45"/>
      <c r="I100" s="45"/>
      <c r="J100" s="45"/>
      <c r="K100" s="61"/>
      <c r="M100" s="81"/>
      <c r="N100" s="83"/>
    </row>
    <row r="101" spans="1:14" ht="18.75" thickBot="1">
      <c r="A101" s="12"/>
      <c r="B101" s="13"/>
      <c r="C101" s="13"/>
      <c r="D101" s="123" t="s">
        <v>129</v>
      </c>
      <c r="E101" s="123"/>
      <c r="F101" s="123"/>
      <c r="G101" s="124"/>
      <c r="H101" s="114"/>
      <c r="I101" s="114"/>
      <c r="J101" s="114"/>
      <c r="K101" s="114"/>
      <c r="M101" s="81" t="s">
        <v>242</v>
      </c>
      <c r="N101" s="83">
        <v>1000</v>
      </c>
    </row>
    <row r="102" spans="1:14" ht="18.75" thickBot="1">
      <c r="A102" s="12"/>
      <c r="B102" s="13">
        <v>40000</v>
      </c>
      <c r="C102" s="13">
        <v>40000</v>
      </c>
      <c r="D102" s="84" t="s">
        <v>289</v>
      </c>
      <c r="E102" s="99"/>
      <c r="F102" s="99"/>
      <c r="G102" s="84"/>
      <c r="H102" s="100"/>
      <c r="I102" s="100"/>
      <c r="J102" s="100"/>
      <c r="K102" s="100"/>
      <c r="M102" s="81"/>
      <c r="N102" s="83"/>
    </row>
    <row r="103" spans="1:14" ht="18.75" thickBot="1">
      <c r="A103" s="12"/>
      <c r="B103" s="13">
        <v>1000</v>
      </c>
      <c r="C103" s="13">
        <v>1000</v>
      </c>
      <c r="D103" s="84" t="s">
        <v>288</v>
      </c>
      <c r="E103" s="99"/>
      <c r="F103" s="99"/>
      <c r="G103" s="84"/>
      <c r="H103" s="100"/>
      <c r="I103" s="100"/>
      <c r="J103" s="100"/>
      <c r="K103" s="100"/>
      <c r="M103" s="81"/>
      <c r="N103" s="83"/>
    </row>
    <row r="104" spans="1:14" ht="18.75" thickBot="1">
      <c r="A104" s="12"/>
      <c r="B104" s="13">
        <v>4500000</v>
      </c>
      <c r="C104" s="13">
        <v>4500000</v>
      </c>
      <c r="D104" s="84" t="s">
        <v>290</v>
      </c>
      <c r="E104" s="99"/>
      <c r="F104" s="99"/>
      <c r="G104" s="84"/>
      <c r="H104" s="100"/>
      <c r="I104" s="100"/>
      <c r="J104" s="100"/>
      <c r="K104" s="100"/>
      <c r="M104" s="81"/>
      <c r="N104" s="83"/>
    </row>
    <row r="105" spans="1:14" ht="18.75" thickBot="1">
      <c r="A105" s="12"/>
      <c r="B105" s="13">
        <v>500000</v>
      </c>
      <c r="C105" s="13">
        <v>500000</v>
      </c>
      <c r="D105" s="84" t="s">
        <v>291</v>
      </c>
      <c r="E105" s="99"/>
      <c r="F105" s="99"/>
      <c r="G105" s="84"/>
      <c r="H105" s="100"/>
      <c r="I105" s="100"/>
      <c r="J105" s="100"/>
      <c r="K105" s="100"/>
      <c r="M105" s="81"/>
      <c r="N105" s="83"/>
    </row>
    <row r="106" spans="1:14" ht="18.75" thickBot="1">
      <c r="A106" s="12"/>
      <c r="B106" s="13">
        <f>+B102+B103+B104+B105</f>
        <v>5041000</v>
      </c>
      <c r="C106" s="13">
        <f>+C102+C103+C104+C105</f>
        <v>5041000</v>
      </c>
      <c r="D106" s="84" t="s">
        <v>292</v>
      </c>
      <c r="E106" s="99"/>
      <c r="F106" s="99"/>
      <c r="G106" s="84"/>
      <c r="H106" s="100"/>
      <c r="I106" s="100"/>
      <c r="J106" s="100"/>
      <c r="K106" s="100"/>
      <c r="M106" s="81"/>
      <c r="N106" s="83"/>
    </row>
    <row r="107" spans="1:14" ht="18.75" thickBot="1">
      <c r="A107" s="61"/>
      <c r="B107" s="61"/>
      <c r="C107" s="44"/>
      <c r="D107" s="45"/>
      <c r="E107" s="45"/>
      <c r="F107" s="45"/>
      <c r="G107" s="45"/>
      <c r="H107" s="45"/>
      <c r="I107" s="45"/>
      <c r="J107" s="45"/>
      <c r="K107" s="61"/>
      <c r="M107" s="81"/>
      <c r="N107" s="83"/>
    </row>
    <row r="108" spans="1:11" ht="23.25" customHeight="1" thickBot="1">
      <c r="A108" s="12"/>
      <c r="B108" s="72">
        <f>B99+B106</f>
        <v>33991100</v>
      </c>
      <c r="C108" s="72">
        <f>C99+C106</f>
        <v>35656000</v>
      </c>
      <c r="D108" s="123" t="s">
        <v>128</v>
      </c>
      <c r="E108" s="133"/>
      <c r="F108" s="133"/>
      <c r="G108" s="133"/>
      <c r="H108" s="134"/>
      <c r="I108" s="114"/>
      <c r="J108" s="114"/>
      <c r="K108" s="114"/>
    </row>
    <row r="109" spans="1:7" ht="18">
      <c r="A109" s="60"/>
      <c r="B109" s="60"/>
      <c r="C109" s="61"/>
      <c r="D109" s="44"/>
      <c r="E109" s="45"/>
      <c r="F109" s="45"/>
      <c r="G109" s="45"/>
    </row>
    <row r="110" spans="1:7" ht="18.75" thickBot="1">
      <c r="A110" s="60"/>
      <c r="B110" s="60"/>
      <c r="C110" s="61"/>
      <c r="D110" s="44"/>
      <c r="E110" s="45"/>
      <c r="F110" s="45"/>
      <c r="G110" s="45"/>
    </row>
    <row r="111" ht="19.5" customHeight="1" hidden="1">
      <c r="C111" s="3"/>
    </row>
    <row r="112" ht="19.5" customHeight="1" hidden="1">
      <c r="C112" s="3"/>
    </row>
    <row r="113" ht="19.5" customHeight="1" hidden="1">
      <c r="C113" s="3"/>
    </row>
    <row r="114" ht="19.5" customHeight="1" hidden="1" thickBot="1">
      <c r="C114" s="3"/>
    </row>
    <row r="115" spans="1:11" ht="20.25" customHeight="1">
      <c r="A115" s="9"/>
      <c r="B115" s="9" t="s">
        <v>138</v>
      </c>
      <c r="C115" s="1" t="s">
        <v>137</v>
      </c>
      <c r="D115" s="129" t="s">
        <v>122</v>
      </c>
      <c r="E115" s="131" t="s">
        <v>271</v>
      </c>
      <c r="F115" s="131" t="s">
        <v>270</v>
      </c>
      <c r="G115" s="131" t="s">
        <v>0</v>
      </c>
      <c r="H115" s="131" t="s">
        <v>1</v>
      </c>
      <c r="I115" s="131" t="s">
        <v>2</v>
      </c>
      <c r="J115" s="135" t="s">
        <v>269</v>
      </c>
      <c r="K115" s="131" t="s">
        <v>268</v>
      </c>
    </row>
    <row r="116" spans="1:11" ht="28.5" customHeight="1" thickBot="1">
      <c r="A116" s="10"/>
      <c r="B116" s="10" t="s">
        <v>267</v>
      </c>
      <c r="C116" s="2" t="s">
        <v>249</v>
      </c>
      <c r="D116" s="130"/>
      <c r="E116" s="132"/>
      <c r="F116" s="132"/>
      <c r="G116" s="132"/>
      <c r="H116" s="132"/>
      <c r="I116" s="132"/>
      <c r="J116" s="136"/>
      <c r="K116" s="132"/>
    </row>
    <row r="117" spans="1:11" ht="0.75" customHeight="1" hidden="1" thickBot="1">
      <c r="A117" s="12"/>
      <c r="B117" s="53"/>
      <c r="C117" s="53"/>
      <c r="D117" s="47" t="s">
        <v>153</v>
      </c>
      <c r="E117" s="35"/>
      <c r="F117" s="35"/>
      <c r="G117" s="90"/>
      <c r="H117" s="89"/>
      <c r="I117" s="89"/>
      <c r="J117" s="89"/>
      <c r="K117" s="89"/>
    </row>
    <row r="118" spans="1:11" ht="21.75" customHeight="1" hidden="1" thickBot="1">
      <c r="A118" s="34"/>
      <c r="B118" s="53"/>
      <c r="C118" s="53"/>
      <c r="D118" s="47" t="s">
        <v>154</v>
      </c>
      <c r="E118" s="35"/>
      <c r="F118" s="35"/>
      <c r="G118" s="90"/>
      <c r="H118" s="89"/>
      <c r="I118" s="89"/>
      <c r="J118" s="89"/>
      <c r="K118" s="89"/>
    </row>
    <row r="119" spans="1:11" ht="21.75" customHeight="1" hidden="1" thickBot="1">
      <c r="A119" s="34"/>
      <c r="B119" s="53"/>
      <c r="C119" s="53"/>
      <c r="D119" s="48" t="s">
        <v>155</v>
      </c>
      <c r="E119" s="11"/>
      <c r="F119" s="15"/>
      <c r="G119" s="86">
        <v>10</v>
      </c>
      <c r="H119" s="89"/>
      <c r="I119" s="89"/>
      <c r="J119" s="89"/>
      <c r="K119" s="89"/>
    </row>
    <row r="120" spans="1:11" ht="21.75" customHeight="1" hidden="1" thickBot="1">
      <c r="A120" s="34"/>
      <c r="B120" s="53"/>
      <c r="C120" s="53"/>
      <c r="D120" s="48" t="s">
        <v>156</v>
      </c>
      <c r="E120" s="11"/>
      <c r="F120" s="15">
        <v>10</v>
      </c>
      <c r="G120" s="86">
        <v>10</v>
      </c>
      <c r="H120" s="89"/>
      <c r="I120" s="89"/>
      <c r="J120" s="89"/>
      <c r="K120" s="89"/>
    </row>
    <row r="121" spans="1:11" ht="21.75" customHeight="1" hidden="1" thickBot="1">
      <c r="A121" s="34"/>
      <c r="B121" s="53"/>
      <c r="C121" s="53"/>
      <c r="D121" s="11" t="s">
        <v>204</v>
      </c>
      <c r="E121" s="15">
        <v>10</v>
      </c>
      <c r="F121" s="16">
        <v>10</v>
      </c>
      <c r="G121" s="86">
        <v>10</v>
      </c>
      <c r="H121" s="89"/>
      <c r="I121" s="89"/>
      <c r="J121" s="89"/>
      <c r="K121" s="89"/>
    </row>
    <row r="122" spans="1:11" ht="30" customHeight="1" thickBot="1">
      <c r="A122" s="34"/>
      <c r="B122" s="36">
        <v>382000</v>
      </c>
      <c r="C122" s="36">
        <v>382000</v>
      </c>
      <c r="D122" s="11" t="s">
        <v>49</v>
      </c>
      <c r="E122" s="21">
        <v>11</v>
      </c>
      <c r="F122" s="16">
        <v>10</v>
      </c>
      <c r="G122" s="86">
        <v>10</v>
      </c>
      <c r="H122" s="16">
        <v>10</v>
      </c>
      <c r="I122" s="16">
        <v>10</v>
      </c>
      <c r="J122" s="16">
        <v>129</v>
      </c>
      <c r="K122" s="16"/>
    </row>
    <row r="123" spans="1:11" ht="32.25" hidden="1" thickBot="1">
      <c r="A123" s="34"/>
      <c r="B123" s="36"/>
      <c r="C123" s="36"/>
      <c r="D123" s="11" t="s">
        <v>50</v>
      </c>
      <c r="E123" s="21">
        <v>11</v>
      </c>
      <c r="F123" s="16">
        <v>10</v>
      </c>
      <c r="G123" s="86">
        <v>10</v>
      </c>
      <c r="H123" s="16">
        <v>10</v>
      </c>
      <c r="I123" s="16">
        <v>10</v>
      </c>
      <c r="J123" s="16">
        <v>4211</v>
      </c>
      <c r="K123" s="89"/>
    </row>
    <row r="124" spans="1:11" ht="32.25" customHeight="1" thickBot="1">
      <c r="A124" s="34"/>
      <c r="B124" s="54">
        <v>20000</v>
      </c>
      <c r="C124" s="54">
        <v>20000</v>
      </c>
      <c r="D124" s="11" t="s">
        <v>131</v>
      </c>
      <c r="E124" s="21">
        <v>14</v>
      </c>
      <c r="F124" s="16">
        <v>10</v>
      </c>
      <c r="G124" s="86">
        <v>10</v>
      </c>
      <c r="H124" s="16">
        <v>10</v>
      </c>
      <c r="I124" s="16">
        <v>10</v>
      </c>
      <c r="J124" s="16">
        <v>129</v>
      </c>
      <c r="K124" s="16"/>
    </row>
    <row r="125" spans="1:11" ht="29.25" customHeight="1" thickBot="1">
      <c r="A125" s="34"/>
      <c r="B125" s="54">
        <v>0</v>
      </c>
      <c r="C125" s="54">
        <v>0</v>
      </c>
      <c r="D125" s="11" t="s">
        <v>250</v>
      </c>
      <c r="E125" s="21">
        <v>15</v>
      </c>
      <c r="F125" s="16">
        <v>10</v>
      </c>
      <c r="G125" s="86">
        <v>10</v>
      </c>
      <c r="H125" s="16">
        <v>10</v>
      </c>
      <c r="I125" s="16">
        <v>10</v>
      </c>
      <c r="J125" s="16">
        <v>4221</v>
      </c>
      <c r="K125" s="89"/>
    </row>
    <row r="126" spans="1:11" ht="18" customHeight="1" thickBot="1">
      <c r="A126" s="34"/>
      <c r="B126" s="54">
        <v>25000</v>
      </c>
      <c r="C126" s="54">
        <v>25000</v>
      </c>
      <c r="D126" s="11" t="s">
        <v>51</v>
      </c>
      <c r="E126" s="21">
        <v>16</v>
      </c>
      <c r="F126" s="16">
        <v>10</v>
      </c>
      <c r="G126" s="86">
        <v>10</v>
      </c>
      <c r="H126" s="16">
        <v>10</v>
      </c>
      <c r="I126" s="16">
        <v>10</v>
      </c>
      <c r="J126" s="16">
        <v>493</v>
      </c>
      <c r="K126" s="89"/>
    </row>
    <row r="127" spans="1:11" ht="19.5" customHeight="1" hidden="1" thickBot="1">
      <c r="A127" s="34"/>
      <c r="B127" s="50"/>
      <c r="C127" s="50"/>
      <c r="D127" s="37" t="s">
        <v>162</v>
      </c>
      <c r="E127" s="38">
        <v>20</v>
      </c>
      <c r="F127" s="38">
        <v>10</v>
      </c>
      <c r="G127" s="91">
        <v>10</v>
      </c>
      <c r="H127" s="89"/>
      <c r="I127" s="89"/>
      <c r="J127" s="89"/>
      <c r="K127" s="89"/>
    </row>
    <row r="128" spans="1:11" ht="19.5" customHeight="1" thickBot="1">
      <c r="A128" s="34"/>
      <c r="B128" s="50">
        <v>200000</v>
      </c>
      <c r="C128" s="50">
        <v>200000</v>
      </c>
      <c r="D128" s="11" t="s">
        <v>52</v>
      </c>
      <c r="E128" s="21">
        <v>21</v>
      </c>
      <c r="F128" s="16">
        <v>20</v>
      </c>
      <c r="G128" s="86">
        <v>10</v>
      </c>
      <c r="H128" s="16">
        <v>10</v>
      </c>
      <c r="I128" s="16">
        <v>10</v>
      </c>
      <c r="J128" s="16">
        <v>391</v>
      </c>
      <c r="K128" s="89"/>
    </row>
    <row r="129" spans="1:11" ht="29.25" customHeight="1" thickBot="1">
      <c r="A129" s="34"/>
      <c r="B129" s="50">
        <v>60000</v>
      </c>
      <c r="C129" s="50">
        <v>60000</v>
      </c>
      <c r="D129" s="11" t="s">
        <v>53</v>
      </c>
      <c r="E129" s="21">
        <v>23</v>
      </c>
      <c r="F129" s="16">
        <v>20</v>
      </c>
      <c r="G129" s="86">
        <v>10</v>
      </c>
      <c r="H129" s="16">
        <v>10</v>
      </c>
      <c r="I129" s="16">
        <v>10</v>
      </c>
      <c r="J129" s="16">
        <v>399</v>
      </c>
      <c r="K129" s="89"/>
    </row>
    <row r="130" spans="1:11" ht="19.5" customHeight="1" thickBot="1">
      <c r="A130" s="34"/>
      <c r="B130" s="50">
        <v>200000</v>
      </c>
      <c r="C130" s="50">
        <v>100000</v>
      </c>
      <c r="D130" s="11" t="s">
        <v>54</v>
      </c>
      <c r="E130" s="21">
        <v>24</v>
      </c>
      <c r="F130" s="16">
        <v>20</v>
      </c>
      <c r="G130" s="86">
        <v>10</v>
      </c>
      <c r="H130" s="16">
        <v>10</v>
      </c>
      <c r="I130" s="16">
        <v>10</v>
      </c>
      <c r="J130" s="16">
        <v>47</v>
      </c>
      <c r="K130" s="89"/>
    </row>
    <row r="131" spans="1:11" ht="17.25" customHeight="1" thickBot="1">
      <c r="A131" s="34"/>
      <c r="B131" s="50">
        <v>100000</v>
      </c>
      <c r="C131" s="50">
        <v>100000</v>
      </c>
      <c r="D131" s="11" t="s">
        <v>163</v>
      </c>
      <c r="E131" s="20">
        <v>25</v>
      </c>
      <c r="F131" s="16">
        <v>20</v>
      </c>
      <c r="G131" s="86">
        <v>10</v>
      </c>
      <c r="H131" s="16">
        <v>10</v>
      </c>
      <c r="I131" s="16">
        <v>10</v>
      </c>
      <c r="J131" s="16">
        <v>459</v>
      </c>
      <c r="K131" s="89"/>
    </row>
    <row r="132" spans="1:11" ht="19.5" customHeight="1" hidden="1" thickBot="1">
      <c r="A132" s="34"/>
      <c r="B132" s="50"/>
      <c r="C132" s="50"/>
      <c r="D132" s="37" t="s">
        <v>200</v>
      </c>
      <c r="E132" s="38">
        <v>40</v>
      </c>
      <c r="F132" s="38">
        <v>10</v>
      </c>
      <c r="G132" s="91">
        <v>10</v>
      </c>
      <c r="H132" s="89"/>
      <c r="I132" s="89"/>
      <c r="J132" s="89"/>
      <c r="K132" s="89"/>
    </row>
    <row r="133" spans="1:11" ht="19.5" customHeight="1" hidden="1" thickBot="1">
      <c r="A133" s="34"/>
      <c r="B133" s="50"/>
      <c r="C133" s="50"/>
      <c r="D133" s="11" t="s">
        <v>201</v>
      </c>
      <c r="E133" s="20" t="s">
        <v>202</v>
      </c>
      <c r="F133" s="20">
        <v>10</v>
      </c>
      <c r="G133" s="92">
        <v>10</v>
      </c>
      <c r="H133" s="89"/>
      <c r="I133" s="89"/>
      <c r="J133" s="89"/>
      <c r="K133" s="89"/>
    </row>
    <row r="134" spans="1:11" ht="19.5" customHeight="1" hidden="1" thickBot="1">
      <c r="A134" s="34"/>
      <c r="B134" s="50"/>
      <c r="C134" s="50"/>
      <c r="D134" s="11" t="s">
        <v>53</v>
      </c>
      <c r="E134" s="20" t="s">
        <v>203</v>
      </c>
      <c r="F134" s="20">
        <v>10</v>
      </c>
      <c r="G134" s="92">
        <v>10</v>
      </c>
      <c r="H134" s="89"/>
      <c r="I134" s="89"/>
      <c r="J134" s="89"/>
      <c r="K134" s="89"/>
    </row>
    <row r="135" spans="1:11" ht="19.5" customHeight="1" hidden="1" thickBot="1">
      <c r="A135" s="34"/>
      <c r="B135" s="50"/>
      <c r="C135" s="50"/>
      <c r="D135" s="46" t="s">
        <v>164</v>
      </c>
      <c r="E135" s="20">
        <v>50</v>
      </c>
      <c r="F135" s="20">
        <v>10</v>
      </c>
      <c r="G135" s="92">
        <v>10</v>
      </c>
      <c r="H135" s="89"/>
      <c r="I135" s="89"/>
      <c r="J135" s="89"/>
      <c r="K135" s="89"/>
    </row>
    <row r="136" spans="1:11" ht="16.5" thickBot="1">
      <c r="A136" s="51"/>
      <c r="B136" s="51">
        <f>SUM(B122:B135)</f>
        <v>987000</v>
      </c>
      <c r="C136" s="51">
        <f>SUM(C122:C135)</f>
        <v>887000</v>
      </c>
      <c r="D136" s="125" t="s">
        <v>165</v>
      </c>
      <c r="E136" s="126"/>
      <c r="F136" s="126"/>
      <c r="G136" s="126"/>
      <c r="H136" s="89"/>
      <c r="I136" s="89"/>
      <c r="J136" s="89"/>
      <c r="K136" s="89"/>
    </row>
    <row r="137" spans="1:11" ht="18.75" hidden="1" thickBot="1">
      <c r="A137" s="34"/>
      <c r="B137" s="54"/>
      <c r="C137" s="54"/>
      <c r="D137" s="37" t="s">
        <v>157</v>
      </c>
      <c r="E137" s="38"/>
      <c r="F137" s="38">
        <v>20</v>
      </c>
      <c r="G137" s="91">
        <v>10</v>
      </c>
      <c r="H137" s="89"/>
      <c r="I137" s="89"/>
      <c r="J137" s="89"/>
      <c r="K137" s="89"/>
    </row>
    <row r="138" spans="1:11" ht="19.5" customHeight="1" hidden="1" thickBot="1">
      <c r="A138" s="34"/>
      <c r="B138" s="50"/>
      <c r="C138" s="50"/>
      <c r="D138" s="33" t="s">
        <v>158</v>
      </c>
      <c r="E138" s="38">
        <v>10</v>
      </c>
      <c r="F138" s="38">
        <v>20</v>
      </c>
      <c r="G138" s="91">
        <v>10</v>
      </c>
      <c r="H138" s="89"/>
      <c r="I138" s="89"/>
      <c r="J138" s="89"/>
      <c r="K138" s="89"/>
    </row>
    <row r="139" spans="1:11" ht="28.5" customHeight="1" thickBot="1">
      <c r="A139" s="34"/>
      <c r="B139" s="50">
        <v>9000000</v>
      </c>
      <c r="C139" s="50">
        <v>9000000</v>
      </c>
      <c r="D139" s="29" t="s">
        <v>55</v>
      </c>
      <c r="E139" s="20">
        <v>11</v>
      </c>
      <c r="F139" s="16">
        <v>10</v>
      </c>
      <c r="G139" s="86">
        <v>20</v>
      </c>
      <c r="H139" s="16">
        <v>20</v>
      </c>
      <c r="I139" s="16">
        <v>10</v>
      </c>
      <c r="J139" s="16">
        <v>111</v>
      </c>
      <c r="K139" s="89"/>
    </row>
    <row r="140" spans="1:11" ht="23.25" customHeight="1" thickBot="1">
      <c r="A140" s="34"/>
      <c r="B140" s="50">
        <v>0</v>
      </c>
      <c r="C140" s="50">
        <v>0</v>
      </c>
      <c r="D140" s="29" t="s">
        <v>251</v>
      </c>
      <c r="E140" s="20">
        <v>12</v>
      </c>
      <c r="F140" s="16">
        <v>10</v>
      </c>
      <c r="G140" s="86">
        <v>20</v>
      </c>
      <c r="H140" s="16">
        <v>20</v>
      </c>
      <c r="I140" s="16">
        <v>10</v>
      </c>
      <c r="J140" s="16">
        <v>112</v>
      </c>
      <c r="K140" s="89"/>
    </row>
    <row r="141" spans="1:11" ht="23.25" customHeight="1" thickBot="1">
      <c r="A141" s="34"/>
      <c r="B141" s="50"/>
      <c r="C141" s="50"/>
      <c r="D141" s="29" t="s">
        <v>272</v>
      </c>
      <c r="E141" s="20">
        <v>13</v>
      </c>
      <c r="F141" s="16">
        <v>10</v>
      </c>
      <c r="G141" s="86">
        <v>20</v>
      </c>
      <c r="H141" s="16">
        <v>20</v>
      </c>
      <c r="I141" s="16">
        <v>10</v>
      </c>
      <c r="J141" s="16">
        <v>114</v>
      </c>
      <c r="K141" s="89"/>
    </row>
    <row r="142" spans="1:11" ht="17.25" customHeight="1" thickBot="1">
      <c r="A142" s="34"/>
      <c r="B142" s="50">
        <v>1425000</v>
      </c>
      <c r="C142" s="50">
        <v>1425000</v>
      </c>
      <c r="D142" s="11" t="s">
        <v>56</v>
      </c>
      <c r="E142" s="20">
        <v>14</v>
      </c>
      <c r="F142" s="16">
        <v>10</v>
      </c>
      <c r="G142" s="86">
        <v>20</v>
      </c>
      <c r="H142" s="16">
        <v>20</v>
      </c>
      <c r="I142" s="16">
        <v>10</v>
      </c>
      <c r="J142" s="16">
        <v>114</v>
      </c>
      <c r="K142" s="89"/>
    </row>
    <row r="143" spans="1:11" ht="19.5" customHeight="1" hidden="1" thickBot="1">
      <c r="A143" s="34"/>
      <c r="B143" s="50"/>
      <c r="C143" s="50"/>
      <c r="D143" s="37" t="s">
        <v>166</v>
      </c>
      <c r="E143" s="38">
        <v>20</v>
      </c>
      <c r="F143" s="38">
        <v>20</v>
      </c>
      <c r="G143" s="91">
        <v>10</v>
      </c>
      <c r="H143" s="89"/>
      <c r="I143" s="89"/>
      <c r="J143" s="89"/>
      <c r="K143" s="89"/>
    </row>
    <row r="144" spans="1:11" ht="19.5" customHeight="1" thickBot="1">
      <c r="A144" s="34"/>
      <c r="B144" s="50">
        <v>170000</v>
      </c>
      <c r="C144" s="50">
        <v>135000</v>
      </c>
      <c r="D144" s="11" t="s">
        <v>57</v>
      </c>
      <c r="E144" s="21">
        <v>21</v>
      </c>
      <c r="F144" s="16">
        <v>20</v>
      </c>
      <c r="G144" s="86">
        <v>20</v>
      </c>
      <c r="H144" s="16">
        <v>20</v>
      </c>
      <c r="I144" s="16">
        <v>10</v>
      </c>
      <c r="J144" s="16">
        <v>121</v>
      </c>
      <c r="K144" s="89"/>
    </row>
    <row r="145" spans="1:11" ht="19.5" customHeight="1" thickBot="1">
      <c r="A145" s="34"/>
      <c r="B145" s="50">
        <v>3000</v>
      </c>
      <c r="C145" s="50">
        <v>3000</v>
      </c>
      <c r="D145" s="11" t="s">
        <v>58</v>
      </c>
      <c r="E145" s="21">
        <v>22</v>
      </c>
      <c r="F145" s="16">
        <v>20</v>
      </c>
      <c r="G145" s="86">
        <v>20</v>
      </c>
      <c r="H145" s="16">
        <v>20</v>
      </c>
      <c r="I145" s="16">
        <v>10</v>
      </c>
      <c r="J145" s="16">
        <v>122</v>
      </c>
      <c r="K145" s="89"/>
    </row>
    <row r="146" spans="1:11" ht="18.75" customHeight="1" thickBot="1">
      <c r="A146" s="34"/>
      <c r="B146" s="50">
        <v>300000</v>
      </c>
      <c r="C146" s="50">
        <v>300000</v>
      </c>
      <c r="D146" s="11" t="s">
        <v>59</v>
      </c>
      <c r="E146" s="21">
        <v>24</v>
      </c>
      <c r="F146" s="16">
        <v>20</v>
      </c>
      <c r="G146" s="86">
        <v>20</v>
      </c>
      <c r="H146" s="16">
        <v>20</v>
      </c>
      <c r="I146" s="16">
        <v>10</v>
      </c>
      <c r="J146" s="16">
        <v>123</v>
      </c>
      <c r="K146" s="89"/>
    </row>
    <row r="147" spans="1:11" ht="18.75" hidden="1" thickBot="1">
      <c r="A147" s="34"/>
      <c r="B147" s="50"/>
      <c r="C147" s="50"/>
      <c r="D147" s="37" t="s">
        <v>167</v>
      </c>
      <c r="E147" s="21">
        <v>30</v>
      </c>
      <c r="F147" s="38">
        <v>20</v>
      </c>
      <c r="G147" s="91">
        <v>10</v>
      </c>
      <c r="H147" s="89"/>
      <c r="I147" s="89"/>
      <c r="J147" s="89"/>
      <c r="K147" s="89"/>
    </row>
    <row r="148" spans="1:11" ht="18.75" thickBot="1">
      <c r="A148" s="34"/>
      <c r="B148" s="50">
        <v>240000</v>
      </c>
      <c r="C148" s="50"/>
      <c r="D148" s="11" t="s">
        <v>274</v>
      </c>
      <c r="E148" s="21">
        <v>26</v>
      </c>
      <c r="F148" s="16">
        <v>20</v>
      </c>
      <c r="G148" s="86">
        <v>20</v>
      </c>
      <c r="H148" s="16">
        <v>20</v>
      </c>
      <c r="I148" s="16">
        <v>10</v>
      </c>
      <c r="J148" s="16">
        <v>121</v>
      </c>
      <c r="K148" s="89"/>
    </row>
    <row r="149" spans="1:11" ht="38.25" customHeight="1" thickBot="1">
      <c r="A149" s="34"/>
      <c r="B149" s="50">
        <v>1260000</v>
      </c>
      <c r="C149" s="50">
        <v>1170000</v>
      </c>
      <c r="D149" s="11" t="s">
        <v>60</v>
      </c>
      <c r="E149" s="21">
        <v>31</v>
      </c>
      <c r="F149" s="16">
        <v>30</v>
      </c>
      <c r="G149" s="86">
        <v>20</v>
      </c>
      <c r="H149" s="16">
        <v>20</v>
      </c>
      <c r="I149" s="16">
        <v>10</v>
      </c>
      <c r="J149" s="16">
        <v>1311</v>
      </c>
      <c r="K149" s="89"/>
    </row>
    <row r="150" spans="1:11" ht="29.25" customHeight="1" thickBot="1">
      <c r="A150" s="34"/>
      <c r="B150" s="50">
        <v>180000</v>
      </c>
      <c r="C150" s="50">
        <v>180000</v>
      </c>
      <c r="D150" s="11" t="s">
        <v>61</v>
      </c>
      <c r="E150" s="21">
        <v>32</v>
      </c>
      <c r="F150" s="16">
        <v>30</v>
      </c>
      <c r="G150" s="86">
        <v>20</v>
      </c>
      <c r="H150" s="16">
        <v>20</v>
      </c>
      <c r="I150" s="16">
        <v>10</v>
      </c>
      <c r="J150" s="16">
        <v>1312</v>
      </c>
      <c r="K150" s="89"/>
    </row>
    <row r="151" spans="1:11" ht="23.25" customHeight="1" thickBot="1">
      <c r="A151" s="34"/>
      <c r="B151" s="50">
        <v>220000</v>
      </c>
      <c r="C151" s="50">
        <v>225000</v>
      </c>
      <c r="D151" s="11" t="s">
        <v>62</v>
      </c>
      <c r="E151" s="21">
        <v>33</v>
      </c>
      <c r="F151" s="16">
        <v>30</v>
      </c>
      <c r="G151" s="86">
        <v>20</v>
      </c>
      <c r="H151" s="16">
        <v>20</v>
      </c>
      <c r="I151" s="16">
        <v>10</v>
      </c>
      <c r="J151" s="16">
        <v>132</v>
      </c>
      <c r="K151" s="89"/>
    </row>
    <row r="152" spans="1:11" ht="19.5" customHeight="1" thickBot="1">
      <c r="A152" s="34"/>
      <c r="B152" s="50">
        <v>6000</v>
      </c>
      <c r="C152" s="50">
        <v>6000</v>
      </c>
      <c r="D152" s="11" t="s">
        <v>64</v>
      </c>
      <c r="E152" s="21">
        <v>34</v>
      </c>
      <c r="F152" s="16">
        <v>30</v>
      </c>
      <c r="G152" s="86">
        <v>20</v>
      </c>
      <c r="H152" s="16">
        <v>20</v>
      </c>
      <c r="I152" s="16">
        <v>10</v>
      </c>
      <c r="J152" s="16">
        <v>142</v>
      </c>
      <c r="K152" s="89"/>
    </row>
    <row r="153" spans="1:11" ht="19.5" customHeight="1" thickBot="1">
      <c r="A153" s="34"/>
      <c r="B153" s="50">
        <v>80000</v>
      </c>
      <c r="C153" s="50">
        <v>80000</v>
      </c>
      <c r="D153" s="11" t="s">
        <v>66</v>
      </c>
      <c r="E153" s="21">
        <v>35</v>
      </c>
      <c r="F153" s="16">
        <v>30</v>
      </c>
      <c r="G153" s="86">
        <v>20</v>
      </c>
      <c r="H153" s="16">
        <v>20</v>
      </c>
      <c r="I153" s="16">
        <v>10</v>
      </c>
      <c r="J153" s="16">
        <v>493</v>
      </c>
      <c r="K153" s="89"/>
    </row>
    <row r="154" spans="1:11" ht="27.75" customHeight="1" thickBot="1">
      <c r="A154" s="34"/>
      <c r="B154" s="50">
        <v>90000</v>
      </c>
      <c r="C154" s="50">
        <v>90000</v>
      </c>
      <c r="D154" s="11" t="s">
        <v>67</v>
      </c>
      <c r="E154" s="21">
        <v>38</v>
      </c>
      <c r="F154" s="16">
        <v>30</v>
      </c>
      <c r="G154" s="86">
        <v>20</v>
      </c>
      <c r="H154" s="16">
        <v>20</v>
      </c>
      <c r="I154" s="16">
        <v>10</v>
      </c>
      <c r="J154" s="16">
        <v>342</v>
      </c>
      <c r="K154" s="89"/>
    </row>
    <row r="155" spans="1:11" ht="18.75" hidden="1" thickBot="1">
      <c r="A155" s="34"/>
      <c r="B155" s="50"/>
      <c r="C155" s="50"/>
      <c r="D155" s="37" t="s">
        <v>168</v>
      </c>
      <c r="E155" s="21">
        <v>40</v>
      </c>
      <c r="F155" s="38">
        <v>20</v>
      </c>
      <c r="G155" s="91">
        <v>10</v>
      </c>
      <c r="H155" s="89"/>
      <c r="I155" s="89"/>
      <c r="J155" s="89"/>
      <c r="K155" s="89"/>
    </row>
    <row r="156" spans="1:11" ht="22.5" customHeight="1" thickBot="1">
      <c r="A156" s="34"/>
      <c r="B156" s="50">
        <v>50000</v>
      </c>
      <c r="C156" s="50">
        <v>50000</v>
      </c>
      <c r="D156" s="11" t="s">
        <v>68</v>
      </c>
      <c r="E156" s="21">
        <v>41</v>
      </c>
      <c r="F156" s="16">
        <v>40</v>
      </c>
      <c r="G156" s="86">
        <v>20</v>
      </c>
      <c r="H156" s="16">
        <v>20</v>
      </c>
      <c r="I156" s="16">
        <v>10</v>
      </c>
      <c r="J156" s="16">
        <v>4221</v>
      </c>
      <c r="K156" s="89"/>
    </row>
    <row r="157" spans="1:11" ht="15.75" customHeight="1" hidden="1" thickBot="1">
      <c r="A157" s="34"/>
      <c r="B157" s="50"/>
      <c r="C157" s="50"/>
      <c r="D157" s="11" t="s">
        <v>70</v>
      </c>
      <c r="E157" s="21" t="s">
        <v>69</v>
      </c>
      <c r="F157" s="18">
        <v>20</v>
      </c>
      <c r="G157" s="87">
        <v>10</v>
      </c>
      <c r="H157" s="89"/>
      <c r="I157" s="89"/>
      <c r="J157" s="89"/>
      <c r="K157" s="89"/>
    </row>
    <row r="158" spans="1:11" ht="15.75" customHeight="1" thickBot="1">
      <c r="A158" s="34" t="s">
        <v>298</v>
      </c>
      <c r="B158" s="97">
        <v>0</v>
      </c>
      <c r="C158" s="50">
        <v>30000</v>
      </c>
      <c r="D158" s="11" t="s">
        <v>252</v>
      </c>
      <c r="E158" s="21">
        <v>42</v>
      </c>
      <c r="F158" s="16">
        <v>40</v>
      </c>
      <c r="G158" s="86">
        <v>20</v>
      </c>
      <c r="H158" s="16">
        <v>20</v>
      </c>
      <c r="I158" s="16">
        <v>10</v>
      </c>
      <c r="J158" s="16">
        <v>4222</v>
      </c>
      <c r="K158" s="89"/>
    </row>
    <row r="159" spans="1:11" ht="15.75" customHeight="1" thickBot="1">
      <c r="A159" s="34"/>
      <c r="B159" s="50">
        <v>0</v>
      </c>
      <c r="C159" s="50">
        <v>0</v>
      </c>
      <c r="D159" s="11" t="s">
        <v>70</v>
      </c>
      <c r="E159" s="21">
        <v>43</v>
      </c>
      <c r="F159" s="16">
        <v>40</v>
      </c>
      <c r="G159" s="86">
        <v>20</v>
      </c>
      <c r="H159" s="16">
        <v>20</v>
      </c>
      <c r="I159" s="16">
        <v>10</v>
      </c>
      <c r="J159" s="16">
        <v>4211</v>
      </c>
      <c r="K159" s="89"/>
    </row>
    <row r="160" spans="1:11" ht="19.5" customHeight="1" thickBot="1">
      <c r="A160" s="34"/>
      <c r="B160" s="50">
        <v>0</v>
      </c>
      <c r="C160" s="50">
        <v>0</v>
      </c>
      <c r="D160" s="11" t="s">
        <v>71</v>
      </c>
      <c r="E160" s="21">
        <v>44</v>
      </c>
      <c r="F160" s="16">
        <v>40</v>
      </c>
      <c r="G160" s="86">
        <v>20</v>
      </c>
      <c r="H160" s="16">
        <v>20</v>
      </c>
      <c r="I160" s="16">
        <v>10</v>
      </c>
      <c r="J160" s="16">
        <v>422</v>
      </c>
      <c r="K160" s="89"/>
    </row>
    <row r="161" spans="1:11" ht="20.25" customHeight="1">
      <c r="A161" s="51"/>
      <c r="B161" s="51">
        <f>SUM(B139:B160)</f>
        <v>13024000</v>
      </c>
      <c r="C161" s="51">
        <f>SUM(C139:C160)</f>
        <v>12694000</v>
      </c>
      <c r="D161" s="125" t="s">
        <v>169</v>
      </c>
      <c r="E161" s="126"/>
      <c r="F161" s="126"/>
      <c r="G161" s="126"/>
      <c r="H161" s="89"/>
      <c r="I161" s="89"/>
      <c r="J161" s="89"/>
      <c r="K161" s="89"/>
    </row>
    <row r="162" spans="1:11" ht="18.75" customHeight="1" hidden="1" thickBot="1">
      <c r="A162" s="34"/>
      <c r="B162" s="50"/>
      <c r="C162" s="50"/>
      <c r="D162" s="46" t="s">
        <v>159</v>
      </c>
      <c r="E162" s="17"/>
      <c r="F162" s="18">
        <v>30</v>
      </c>
      <c r="G162" s="87">
        <v>10</v>
      </c>
      <c r="H162" s="89"/>
      <c r="I162" s="89"/>
      <c r="J162" s="89"/>
      <c r="K162" s="89"/>
    </row>
    <row r="163" spans="1:11" ht="18.75" customHeight="1" hidden="1" thickBot="1">
      <c r="A163" s="34"/>
      <c r="B163" s="50"/>
      <c r="C163" s="50"/>
      <c r="D163" s="46" t="s">
        <v>206</v>
      </c>
      <c r="E163" s="17">
        <v>10</v>
      </c>
      <c r="F163" s="18">
        <v>30</v>
      </c>
      <c r="G163" s="87">
        <v>10</v>
      </c>
      <c r="H163" s="89"/>
      <c r="I163" s="89"/>
      <c r="J163" s="89"/>
      <c r="K163" s="89"/>
    </row>
    <row r="164" spans="8:11" ht="18.75" customHeight="1" thickBot="1">
      <c r="H164" s="89"/>
      <c r="I164" s="89"/>
      <c r="J164" s="89"/>
      <c r="K164" s="89"/>
    </row>
    <row r="165" spans="1:11" ht="18.75" thickBot="1">
      <c r="A165" s="34"/>
      <c r="B165" s="50">
        <v>50000</v>
      </c>
      <c r="C165" s="50">
        <v>50000</v>
      </c>
      <c r="D165" s="11" t="s">
        <v>253</v>
      </c>
      <c r="E165" s="21">
        <v>14</v>
      </c>
      <c r="F165" s="16">
        <v>10</v>
      </c>
      <c r="G165" s="86">
        <v>30</v>
      </c>
      <c r="H165" s="16">
        <v>30</v>
      </c>
      <c r="I165" s="16">
        <v>10</v>
      </c>
      <c r="J165" s="16">
        <v>4421</v>
      </c>
      <c r="K165" s="89"/>
    </row>
    <row r="166" spans="1:11" ht="18.75" hidden="1" thickBot="1">
      <c r="A166" s="34"/>
      <c r="B166" s="50"/>
      <c r="C166" s="50"/>
      <c r="D166" s="11" t="s">
        <v>72</v>
      </c>
      <c r="E166" s="21" t="s">
        <v>114</v>
      </c>
      <c r="F166" s="18">
        <v>30</v>
      </c>
      <c r="G166" s="87">
        <v>10</v>
      </c>
      <c r="H166" s="89"/>
      <c r="I166" s="89"/>
      <c r="J166" s="89"/>
      <c r="K166" s="89"/>
    </row>
    <row r="167" spans="1:11" ht="22.5" customHeight="1" thickBot="1">
      <c r="A167" s="34" t="s">
        <v>298</v>
      </c>
      <c r="B167" s="50">
        <v>200000</v>
      </c>
      <c r="C167" s="50">
        <v>200000</v>
      </c>
      <c r="D167" s="11" t="s">
        <v>73</v>
      </c>
      <c r="E167" s="21">
        <v>21</v>
      </c>
      <c r="F167" s="16">
        <v>20</v>
      </c>
      <c r="G167" s="86">
        <v>30</v>
      </c>
      <c r="H167" s="16">
        <v>30</v>
      </c>
      <c r="I167" s="16">
        <v>10</v>
      </c>
      <c r="J167" s="16">
        <v>4111</v>
      </c>
      <c r="K167" s="89"/>
    </row>
    <row r="168" spans="1:11" ht="19.5" customHeight="1" hidden="1" thickBot="1">
      <c r="A168" s="34"/>
      <c r="B168" s="50"/>
      <c r="C168" s="50"/>
      <c r="D168" s="11" t="s">
        <v>74</v>
      </c>
      <c r="E168" s="21" t="s">
        <v>26</v>
      </c>
      <c r="F168" s="18">
        <v>30</v>
      </c>
      <c r="G168" s="87">
        <v>10</v>
      </c>
      <c r="H168" s="89"/>
      <c r="I168" s="89"/>
      <c r="J168" s="89"/>
      <c r="K168" s="89"/>
    </row>
    <row r="169" spans="1:11" ht="19.5" customHeight="1" thickBot="1">
      <c r="A169" s="34"/>
      <c r="B169" s="50">
        <v>100000</v>
      </c>
      <c r="C169" s="50">
        <v>100000</v>
      </c>
      <c r="D169" s="11" t="s">
        <v>75</v>
      </c>
      <c r="E169" s="21">
        <v>23</v>
      </c>
      <c r="F169" s="16">
        <v>20</v>
      </c>
      <c r="G169" s="86">
        <v>30</v>
      </c>
      <c r="H169" s="16">
        <v>30</v>
      </c>
      <c r="I169" s="16">
        <v>10</v>
      </c>
      <c r="J169" s="16">
        <v>4133</v>
      </c>
      <c r="K169" s="89"/>
    </row>
    <row r="170" spans="1:11" ht="19.5" customHeight="1" thickBot="1">
      <c r="A170" s="34"/>
      <c r="B170" s="50">
        <v>20000</v>
      </c>
      <c r="C170" s="50">
        <v>20000</v>
      </c>
      <c r="D170" s="11" t="s">
        <v>76</v>
      </c>
      <c r="E170" s="21">
        <v>24</v>
      </c>
      <c r="F170" s="16">
        <v>20</v>
      </c>
      <c r="G170" s="86">
        <v>30</v>
      </c>
      <c r="H170" s="16">
        <v>30</v>
      </c>
      <c r="I170" s="16">
        <v>10</v>
      </c>
      <c r="J170" s="16">
        <v>4134</v>
      </c>
      <c r="K170" s="89"/>
    </row>
    <row r="171" spans="1:11" ht="18.75" hidden="1" thickBot="1">
      <c r="A171" s="34"/>
      <c r="B171" s="50"/>
      <c r="C171" s="50"/>
      <c r="D171" s="37" t="s">
        <v>170</v>
      </c>
      <c r="E171" s="21">
        <v>30</v>
      </c>
      <c r="F171" s="38">
        <v>30</v>
      </c>
      <c r="G171" s="91">
        <v>10</v>
      </c>
      <c r="H171" s="89"/>
      <c r="I171" s="89"/>
      <c r="J171" s="89"/>
      <c r="K171" s="89"/>
    </row>
    <row r="172" spans="1:11" ht="32.25" customHeight="1" thickBot="1">
      <c r="A172" s="34"/>
      <c r="B172" s="50">
        <v>250000</v>
      </c>
      <c r="C172" s="50">
        <v>250000</v>
      </c>
      <c r="D172" s="11" t="s">
        <v>77</v>
      </c>
      <c r="E172" s="21">
        <v>31</v>
      </c>
      <c r="F172" s="16">
        <v>30</v>
      </c>
      <c r="G172" s="86">
        <v>30</v>
      </c>
      <c r="H172" s="16">
        <v>30</v>
      </c>
      <c r="I172" s="16">
        <v>10</v>
      </c>
      <c r="J172" s="16">
        <v>351</v>
      </c>
      <c r="K172" s="89"/>
    </row>
    <row r="173" spans="1:11" ht="19.5" customHeight="1" thickBot="1">
      <c r="A173" s="34"/>
      <c r="B173" s="50">
        <v>150000</v>
      </c>
      <c r="C173" s="50">
        <v>150000</v>
      </c>
      <c r="D173" s="11" t="s">
        <v>241</v>
      </c>
      <c r="E173" s="21">
        <v>32</v>
      </c>
      <c r="F173" s="16">
        <v>30</v>
      </c>
      <c r="G173" s="86">
        <v>30</v>
      </c>
      <c r="H173" s="16">
        <v>30</v>
      </c>
      <c r="I173" s="16">
        <v>10</v>
      </c>
      <c r="J173" s="16">
        <v>353</v>
      </c>
      <c r="K173" s="89"/>
    </row>
    <row r="174" spans="1:11" ht="19.5" customHeight="1" thickBot="1">
      <c r="A174" s="34"/>
      <c r="B174" s="50">
        <v>600000</v>
      </c>
      <c r="C174" s="50">
        <v>600000</v>
      </c>
      <c r="D174" s="11" t="s">
        <v>78</v>
      </c>
      <c r="E174" s="21">
        <v>41</v>
      </c>
      <c r="F174" s="16">
        <v>40</v>
      </c>
      <c r="G174" s="86">
        <v>30</v>
      </c>
      <c r="H174" s="16">
        <v>30</v>
      </c>
      <c r="I174" s="16">
        <v>10</v>
      </c>
      <c r="J174" s="16">
        <v>331</v>
      </c>
      <c r="K174" s="89"/>
    </row>
    <row r="175" spans="1:11" ht="17.25" customHeight="1" thickBot="1">
      <c r="A175" s="34"/>
      <c r="B175" s="50">
        <v>150000</v>
      </c>
      <c r="C175" s="50">
        <v>300000</v>
      </c>
      <c r="D175" s="29" t="s">
        <v>80</v>
      </c>
      <c r="E175" s="21">
        <v>42</v>
      </c>
      <c r="F175" s="16">
        <v>40</v>
      </c>
      <c r="G175" s="86">
        <v>30</v>
      </c>
      <c r="H175" s="16">
        <v>30</v>
      </c>
      <c r="I175" s="16">
        <v>10</v>
      </c>
      <c r="J175" s="16">
        <v>371</v>
      </c>
      <c r="K175" s="89"/>
    </row>
    <row r="176" spans="1:11" ht="19.5" customHeight="1" thickBot="1">
      <c r="A176" s="34"/>
      <c r="B176" s="50">
        <v>300000</v>
      </c>
      <c r="C176" s="50">
        <v>150000</v>
      </c>
      <c r="D176" s="11" t="s">
        <v>81</v>
      </c>
      <c r="E176" s="21">
        <v>43</v>
      </c>
      <c r="F176" s="16">
        <v>40</v>
      </c>
      <c r="G176" s="86">
        <v>30</v>
      </c>
      <c r="H176" s="16">
        <v>30</v>
      </c>
      <c r="I176" s="16">
        <v>10</v>
      </c>
      <c r="J176" s="16">
        <v>4131</v>
      </c>
      <c r="K176" s="89"/>
    </row>
    <row r="177" spans="1:11" ht="19.5" customHeight="1" thickBot="1">
      <c r="A177" s="34"/>
      <c r="B177" s="50">
        <v>160000</v>
      </c>
      <c r="C177" s="50">
        <v>160000</v>
      </c>
      <c r="D177" s="11" t="s">
        <v>82</v>
      </c>
      <c r="E177" s="21">
        <v>44</v>
      </c>
      <c r="F177" s="16">
        <v>40</v>
      </c>
      <c r="G177" s="86">
        <v>30</v>
      </c>
      <c r="H177" s="16">
        <v>30</v>
      </c>
      <c r="I177" s="16">
        <v>10</v>
      </c>
      <c r="J177" s="16">
        <v>493</v>
      </c>
      <c r="K177" s="89"/>
    </row>
    <row r="178" spans="1:11" ht="17.25" customHeight="1" thickBot="1">
      <c r="A178" s="34"/>
      <c r="B178" s="50">
        <v>20000</v>
      </c>
      <c r="C178" s="50">
        <v>20000</v>
      </c>
      <c r="D178" s="11" t="s">
        <v>83</v>
      </c>
      <c r="E178" s="21">
        <v>45</v>
      </c>
      <c r="F178" s="16">
        <v>40</v>
      </c>
      <c r="G178" s="86">
        <v>30</v>
      </c>
      <c r="H178" s="16">
        <v>30</v>
      </c>
      <c r="I178" s="16">
        <v>10</v>
      </c>
      <c r="J178" s="16">
        <v>29</v>
      </c>
      <c r="K178" s="89"/>
    </row>
    <row r="179" spans="1:11" ht="19.5" customHeight="1" hidden="1" thickBot="1">
      <c r="A179" s="34"/>
      <c r="B179" s="50"/>
      <c r="C179" s="50"/>
      <c r="D179" s="37" t="s">
        <v>171</v>
      </c>
      <c r="E179" s="21">
        <v>50</v>
      </c>
      <c r="F179" s="38">
        <v>30</v>
      </c>
      <c r="G179" s="91">
        <v>10</v>
      </c>
      <c r="H179" s="89"/>
      <c r="I179" s="89"/>
      <c r="J179" s="89"/>
      <c r="K179" s="89"/>
    </row>
    <row r="180" spans="1:11" ht="19.5" customHeight="1" thickBot="1">
      <c r="A180" s="34"/>
      <c r="B180" s="50">
        <v>50000</v>
      </c>
      <c r="C180" s="50">
        <v>50000</v>
      </c>
      <c r="D180" s="11" t="s">
        <v>254</v>
      </c>
      <c r="E180" s="21">
        <v>51</v>
      </c>
      <c r="F180" s="16">
        <v>50</v>
      </c>
      <c r="G180" s="86">
        <v>30</v>
      </c>
      <c r="H180" s="16">
        <v>30</v>
      </c>
      <c r="I180" s="16">
        <v>10</v>
      </c>
      <c r="J180" s="16">
        <v>321</v>
      </c>
      <c r="K180" s="89"/>
    </row>
    <row r="181" spans="1:11" ht="19.5" customHeight="1" thickBot="1">
      <c r="A181" s="34"/>
      <c r="B181" s="50">
        <v>170000</v>
      </c>
      <c r="C181" s="50">
        <v>170000</v>
      </c>
      <c r="D181" s="11" t="s">
        <v>84</v>
      </c>
      <c r="E181" s="21">
        <v>52</v>
      </c>
      <c r="F181" s="16">
        <v>50</v>
      </c>
      <c r="G181" s="86">
        <v>30</v>
      </c>
      <c r="H181" s="16">
        <v>30</v>
      </c>
      <c r="I181" s="16">
        <v>10</v>
      </c>
      <c r="J181" s="16">
        <v>322</v>
      </c>
      <c r="K181" s="89"/>
    </row>
    <row r="182" spans="1:11" ht="19.5" customHeight="1" thickBot="1">
      <c r="A182" s="34"/>
      <c r="B182" s="50">
        <v>150000</v>
      </c>
      <c r="C182" s="50">
        <v>150000</v>
      </c>
      <c r="D182" s="11" t="s">
        <v>85</v>
      </c>
      <c r="E182" s="21">
        <v>56</v>
      </c>
      <c r="F182" s="16">
        <v>50</v>
      </c>
      <c r="G182" s="86">
        <v>30</v>
      </c>
      <c r="H182" s="16">
        <v>30</v>
      </c>
      <c r="I182" s="16">
        <v>10</v>
      </c>
      <c r="J182" s="16">
        <v>326</v>
      </c>
      <c r="K182" s="89"/>
    </row>
    <row r="183" spans="1:11" ht="19.5" customHeight="1" thickBot="1">
      <c r="A183" s="34"/>
      <c r="B183" s="50">
        <v>0</v>
      </c>
      <c r="C183" s="50">
        <v>0</v>
      </c>
      <c r="D183" s="11" t="s">
        <v>255</v>
      </c>
      <c r="E183" s="21">
        <v>57</v>
      </c>
      <c r="F183" s="16">
        <v>50</v>
      </c>
      <c r="G183" s="86">
        <v>30</v>
      </c>
      <c r="H183" s="16">
        <v>30</v>
      </c>
      <c r="I183" s="16">
        <v>10</v>
      </c>
      <c r="J183" s="16">
        <v>327</v>
      </c>
      <c r="K183" s="89"/>
    </row>
    <row r="184" spans="1:11" ht="19.5" customHeight="1" thickBot="1">
      <c r="A184" s="34"/>
      <c r="B184" s="50">
        <v>20000</v>
      </c>
      <c r="C184" s="50">
        <v>20000</v>
      </c>
      <c r="D184" s="11" t="s">
        <v>256</v>
      </c>
      <c r="E184" s="21">
        <v>60</v>
      </c>
      <c r="F184" s="16">
        <v>50</v>
      </c>
      <c r="G184" s="86">
        <v>30</v>
      </c>
      <c r="H184" s="16">
        <v>30</v>
      </c>
      <c r="I184" s="16">
        <v>10</v>
      </c>
      <c r="J184" s="16">
        <v>329</v>
      </c>
      <c r="K184" s="89"/>
    </row>
    <row r="185" spans="1:11" ht="19.5" customHeight="1" thickBot="1">
      <c r="A185" s="34"/>
      <c r="B185" s="50">
        <v>10000</v>
      </c>
      <c r="C185" s="50">
        <v>10000</v>
      </c>
      <c r="D185" s="11" t="s">
        <v>257</v>
      </c>
      <c r="E185" s="21">
        <v>61</v>
      </c>
      <c r="F185" s="16">
        <v>50</v>
      </c>
      <c r="G185" s="86">
        <v>30</v>
      </c>
      <c r="H185" s="16">
        <v>30</v>
      </c>
      <c r="I185" s="16">
        <v>10</v>
      </c>
      <c r="J185" s="16">
        <v>329</v>
      </c>
      <c r="K185" s="89"/>
    </row>
    <row r="186" spans="1:11" ht="19.5" customHeight="1" thickBot="1">
      <c r="A186" s="34"/>
      <c r="B186" s="50">
        <v>10000</v>
      </c>
      <c r="C186" s="50">
        <v>10000</v>
      </c>
      <c r="D186" s="11" t="s">
        <v>258</v>
      </c>
      <c r="E186" s="21">
        <v>62</v>
      </c>
      <c r="F186" s="16">
        <v>50</v>
      </c>
      <c r="G186" s="86">
        <v>30</v>
      </c>
      <c r="H186" s="16">
        <v>30</v>
      </c>
      <c r="I186" s="16">
        <v>10</v>
      </c>
      <c r="J186" s="16">
        <v>329</v>
      </c>
      <c r="K186" s="89"/>
    </row>
    <row r="187" spans="1:11" ht="19.5" customHeight="1" thickBot="1">
      <c r="A187" s="34"/>
      <c r="B187" s="50">
        <v>10000</v>
      </c>
      <c r="C187" s="50">
        <v>10000</v>
      </c>
      <c r="D187" s="11" t="s">
        <v>259</v>
      </c>
      <c r="E187" s="21">
        <v>71</v>
      </c>
      <c r="F187" s="16">
        <v>70</v>
      </c>
      <c r="G187" s="86">
        <v>30</v>
      </c>
      <c r="H187" s="16">
        <v>30</v>
      </c>
      <c r="I187" s="16">
        <v>10</v>
      </c>
      <c r="J187" s="16">
        <v>312</v>
      </c>
      <c r="K187" s="89"/>
    </row>
    <row r="188" spans="1:11" ht="36.75" customHeight="1" thickBot="1">
      <c r="A188" s="34"/>
      <c r="B188" s="50">
        <v>50000</v>
      </c>
      <c r="C188" s="50">
        <v>50000</v>
      </c>
      <c r="D188" s="11" t="s">
        <v>246</v>
      </c>
      <c r="E188" s="21">
        <v>83</v>
      </c>
      <c r="F188" s="16">
        <v>80</v>
      </c>
      <c r="G188" s="86">
        <v>30</v>
      </c>
      <c r="H188" s="16">
        <v>30</v>
      </c>
      <c r="I188" s="16">
        <v>10</v>
      </c>
      <c r="J188" s="16">
        <v>455</v>
      </c>
      <c r="K188" s="89"/>
    </row>
    <row r="189" spans="1:11" ht="19.5" customHeight="1" hidden="1" thickBot="1">
      <c r="A189" s="34"/>
      <c r="B189" s="50"/>
      <c r="C189" s="50"/>
      <c r="D189" s="37" t="s">
        <v>172</v>
      </c>
      <c r="E189" s="21">
        <v>90</v>
      </c>
      <c r="F189" s="39">
        <v>30</v>
      </c>
      <c r="G189" s="93">
        <v>10</v>
      </c>
      <c r="H189" s="89"/>
      <c r="I189" s="89"/>
      <c r="J189" s="89"/>
      <c r="K189" s="89"/>
    </row>
    <row r="190" spans="1:11" ht="19.5" customHeight="1" thickBot="1">
      <c r="A190" s="34"/>
      <c r="B190" s="50">
        <v>30000</v>
      </c>
      <c r="C190" s="50">
        <v>0</v>
      </c>
      <c r="D190" s="11" t="s">
        <v>285</v>
      </c>
      <c r="E190" s="21">
        <v>82</v>
      </c>
      <c r="F190" s="16">
        <v>80</v>
      </c>
      <c r="G190" s="86">
        <v>30</v>
      </c>
      <c r="H190" s="16">
        <v>30</v>
      </c>
      <c r="I190" s="16">
        <v>10</v>
      </c>
      <c r="J190" s="16">
        <v>455</v>
      </c>
      <c r="K190" s="89"/>
    </row>
    <row r="191" spans="1:11" ht="19.5" customHeight="1" thickBot="1">
      <c r="A191" s="34"/>
      <c r="B191" s="50">
        <v>200000</v>
      </c>
      <c r="C191" s="50">
        <v>200000</v>
      </c>
      <c r="D191" s="11" t="s">
        <v>86</v>
      </c>
      <c r="E191" s="21">
        <v>91</v>
      </c>
      <c r="F191" s="16">
        <v>90</v>
      </c>
      <c r="G191" s="86">
        <v>30</v>
      </c>
      <c r="H191" s="16">
        <v>30</v>
      </c>
      <c r="I191" s="16">
        <v>10</v>
      </c>
      <c r="J191" s="16">
        <v>332</v>
      </c>
      <c r="K191" s="89"/>
    </row>
    <row r="192" spans="1:11" ht="19.5" customHeight="1" thickBot="1">
      <c r="A192" s="34"/>
      <c r="B192" s="50">
        <v>200000</v>
      </c>
      <c r="C192" s="50">
        <v>200000</v>
      </c>
      <c r="D192" s="11" t="s">
        <v>87</v>
      </c>
      <c r="E192" s="21">
        <v>92</v>
      </c>
      <c r="F192" s="16">
        <v>90</v>
      </c>
      <c r="G192" s="86">
        <v>30</v>
      </c>
      <c r="H192" s="16">
        <v>30</v>
      </c>
      <c r="I192" s="16">
        <v>10</v>
      </c>
      <c r="J192" s="16">
        <v>333</v>
      </c>
      <c r="K192" s="89"/>
    </row>
    <row r="193" spans="1:11" ht="36" customHeight="1" thickBot="1">
      <c r="A193" s="34"/>
      <c r="B193" s="50">
        <v>150000</v>
      </c>
      <c r="C193" s="50">
        <v>100000</v>
      </c>
      <c r="D193" s="11" t="s">
        <v>88</v>
      </c>
      <c r="E193" s="21">
        <v>94</v>
      </c>
      <c r="F193" s="16">
        <v>90</v>
      </c>
      <c r="G193" s="86">
        <v>30</v>
      </c>
      <c r="H193" s="16">
        <v>30</v>
      </c>
      <c r="I193" s="16">
        <v>10</v>
      </c>
      <c r="J193" s="16">
        <v>43</v>
      </c>
      <c r="K193" s="89"/>
    </row>
    <row r="194" spans="1:11" ht="17.25" customHeight="1" thickBot="1">
      <c r="A194" s="34"/>
      <c r="B194" s="50">
        <v>20000</v>
      </c>
      <c r="C194" s="50">
        <v>20000</v>
      </c>
      <c r="D194" s="11" t="s">
        <v>89</v>
      </c>
      <c r="E194" s="21">
        <v>95</v>
      </c>
      <c r="F194" s="16">
        <v>90</v>
      </c>
      <c r="G194" s="86">
        <v>30</v>
      </c>
      <c r="H194" s="16">
        <v>30</v>
      </c>
      <c r="I194" s="16">
        <v>10</v>
      </c>
      <c r="J194" s="16">
        <v>434</v>
      </c>
      <c r="K194" s="89"/>
    </row>
    <row r="195" spans="1:11" ht="33" customHeight="1" thickBot="1">
      <c r="A195" s="34"/>
      <c r="B195" s="50">
        <v>50000</v>
      </c>
      <c r="C195" s="50">
        <v>50000</v>
      </c>
      <c r="D195" s="11" t="s">
        <v>90</v>
      </c>
      <c r="E195" s="21">
        <v>96</v>
      </c>
      <c r="F195" s="16">
        <v>90</v>
      </c>
      <c r="G195" s="86">
        <v>30</v>
      </c>
      <c r="H195" s="16">
        <v>30</v>
      </c>
      <c r="I195" s="16">
        <v>10</v>
      </c>
      <c r="J195" s="16">
        <v>493</v>
      </c>
      <c r="K195" s="89"/>
    </row>
    <row r="196" spans="1:11" ht="19.5" customHeight="1" thickBot="1">
      <c r="A196" s="34"/>
      <c r="B196" s="50">
        <v>10000</v>
      </c>
      <c r="C196" s="50">
        <v>10000</v>
      </c>
      <c r="D196" s="11" t="s">
        <v>260</v>
      </c>
      <c r="E196" s="21">
        <v>97</v>
      </c>
      <c r="F196" s="16">
        <v>90</v>
      </c>
      <c r="G196" s="86">
        <v>30</v>
      </c>
      <c r="H196" s="16">
        <v>30</v>
      </c>
      <c r="I196" s="16">
        <v>10</v>
      </c>
      <c r="J196" s="16">
        <v>46</v>
      </c>
      <c r="K196" s="89"/>
    </row>
    <row r="197" spans="1:11" ht="36" customHeight="1" thickBot="1">
      <c r="A197" s="34"/>
      <c r="B197" s="50">
        <v>60000</v>
      </c>
      <c r="C197" s="50">
        <v>30000</v>
      </c>
      <c r="D197" s="11" t="s">
        <v>91</v>
      </c>
      <c r="E197" s="21">
        <v>98</v>
      </c>
      <c r="F197" s="16">
        <v>90</v>
      </c>
      <c r="G197" s="86">
        <v>30</v>
      </c>
      <c r="H197" s="16">
        <v>30</v>
      </c>
      <c r="I197" s="16">
        <v>10</v>
      </c>
      <c r="J197" s="16">
        <v>46</v>
      </c>
      <c r="K197" s="89"/>
    </row>
    <row r="198" spans="1:11" ht="18.75" customHeight="1" thickBot="1">
      <c r="A198" s="51"/>
      <c r="B198" s="51">
        <f>SUM(B165:B197)</f>
        <v>3190000</v>
      </c>
      <c r="C198" s="51">
        <f>SUM(C165:C197)</f>
        <v>3080000</v>
      </c>
      <c r="D198" s="125" t="s">
        <v>173</v>
      </c>
      <c r="E198" s="126"/>
      <c r="F198" s="126"/>
      <c r="G198" s="126"/>
      <c r="H198" s="89"/>
      <c r="I198" s="89"/>
      <c r="J198" s="89"/>
      <c r="K198" s="89"/>
    </row>
    <row r="199" spans="1:11" ht="19.5" customHeight="1" hidden="1" thickBot="1">
      <c r="A199" s="34"/>
      <c r="B199" s="50"/>
      <c r="C199" s="50"/>
      <c r="D199" s="43" t="s">
        <v>160</v>
      </c>
      <c r="E199" s="38"/>
      <c r="F199" s="38">
        <v>40</v>
      </c>
      <c r="G199" s="91">
        <v>10</v>
      </c>
      <c r="H199" s="89"/>
      <c r="I199" s="89"/>
      <c r="J199" s="89"/>
      <c r="K199" s="89"/>
    </row>
    <row r="200" spans="1:11" ht="19.5" customHeight="1" hidden="1" thickBot="1">
      <c r="A200" s="34"/>
      <c r="B200" s="50"/>
      <c r="C200" s="50"/>
      <c r="D200" s="37" t="s">
        <v>161</v>
      </c>
      <c r="E200" s="38">
        <v>10</v>
      </c>
      <c r="F200" s="38">
        <v>40</v>
      </c>
      <c r="G200" s="91">
        <v>10</v>
      </c>
      <c r="H200" s="89"/>
      <c r="I200" s="89"/>
      <c r="J200" s="89"/>
      <c r="K200" s="89"/>
    </row>
    <row r="201" spans="1:11" ht="18.75" customHeight="1" thickBot="1">
      <c r="A201" s="34"/>
      <c r="B201" s="50"/>
      <c r="C201" s="54"/>
      <c r="D201" s="11"/>
      <c r="E201" s="17"/>
      <c r="F201" s="18"/>
      <c r="G201" s="87"/>
      <c r="H201" s="89"/>
      <c r="I201" s="89"/>
      <c r="J201" s="89"/>
      <c r="K201" s="89"/>
    </row>
    <row r="202" spans="1:11" ht="19.5" customHeight="1" thickBot="1">
      <c r="A202" s="51"/>
      <c r="B202" s="51">
        <f>SUM(B201)</f>
        <v>0</v>
      </c>
      <c r="C202" s="51">
        <f>SUM(C201)</f>
        <v>0</v>
      </c>
      <c r="D202" s="127" t="s">
        <v>174</v>
      </c>
      <c r="E202" s="128"/>
      <c r="F202" s="128"/>
      <c r="G202" s="128"/>
      <c r="H202" s="89"/>
      <c r="I202" s="89"/>
      <c r="J202" s="89"/>
      <c r="K202" s="89"/>
    </row>
    <row r="203" spans="1:11" ht="19.5" customHeight="1" hidden="1" thickBot="1">
      <c r="A203" s="34"/>
      <c r="B203" s="50"/>
      <c r="C203" s="54"/>
      <c r="D203" s="43" t="s">
        <v>175</v>
      </c>
      <c r="E203" s="38"/>
      <c r="F203" s="38">
        <v>50</v>
      </c>
      <c r="G203" s="91">
        <v>10</v>
      </c>
      <c r="H203" s="89"/>
      <c r="I203" s="89"/>
      <c r="J203" s="89"/>
      <c r="K203" s="89"/>
    </row>
    <row r="204" spans="1:11" ht="19.5" customHeight="1" hidden="1" thickBot="1">
      <c r="A204" s="34"/>
      <c r="B204" s="50"/>
      <c r="C204" s="54"/>
      <c r="D204" s="37" t="s">
        <v>176</v>
      </c>
      <c r="E204" s="38">
        <v>10</v>
      </c>
      <c r="F204" s="38">
        <v>50</v>
      </c>
      <c r="G204" s="91">
        <v>10</v>
      </c>
      <c r="H204" s="89"/>
      <c r="I204" s="89"/>
      <c r="J204" s="89"/>
      <c r="K204" s="89"/>
    </row>
    <row r="205" spans="1:11" ht="19.5" customHeight="1" thickBot="1">
      <c r="A205" s="34"/>
      <c r="B205" s="50">
        <v>1502800</v>
      </c>
      <c r="C205" s="50">
        <v>1683400</v>
      </c>
      <c r="D205" s="11" t="s">
        <v>125</v>
      </c>
      <c r="E205" s="21">
        <v>12</v>
      </c>
      <c r="F205" s="16">
        <v>10</v>
      </c>
      <c r="G205" s="86">
        <v>50</v>
      </c>
      <c r="H205" s="16">
        <v>50</v>
      </c>
      <c r="I205" s="16">
        <v>10</v>
      </c>
      <c r="J205" s="16">
        <v>611</v>
      </c>
      <c r="K205" s="89"/>
    </row>
    <row r="206" spans="1:11" ht="18" customHeight="1" thickBot="1">
      <c r="A206" s="34"/>
      <c r="B206" s="50">
        <v>0</v>
      </c>
      <c r="C206" s="50">
        <v>0</v>
      </c>
      <c r="D206" s="11" t="s">
        <v>127</v>
      </c>
      <c r="E206" s="21">
        <v>21</v>
      </c>
      <c r="F206" s="16">
        <v>20</v>
      </c>
      <c r="G206" s="86">
        <v>50</v>
      </c>
      <c r="H206" s="16">
        <v>50</v>
      </c>
      <c r="I206" s="16">
        <v>10</v>
      </c>
      <c r="J206" s="16">
        <v>611</v>
      </c>
      <c r="K206" s="89"/>
    </row>
    <row r="207" spans="1:11" ht="24" customHeight="1" thickBot="1">
      <c r="A207" s="51"/>
      <c r="B207" s="51">
        <f>SUM(B205:B206)</f>
        <v>1502800</v>
      </c>
      <c r="C207" s="51">
        <f>SUM(C205:C206)</f>
        <v>1683400</v>
      </c>
      <c r="D207" s="125" t="s">
        <v>177</v>
      </c>
      <c r="E207" s="126"/>
      <c r="F207" s="126"/>
      <c r="G207" s="126"/>
      <c r="H207" s="89"/>
      <c r="I207" s="89"/>
      <c r="J207" s="89"/>
      <c r="K207" s="89"/>
    </row>
    <row r="208" spans="1:11" ht="25.5" customHeight="1" thickBot="1">
      <c r="A208" s="52"/>
      <c r="B208" s="52">
        <f>B136+B161+B198+B202+B207</f>
        <v>18703800</v>
      </c>
      <c r="C208" s="52">
        <f>C136+C161+C198+C202+C207</f>
        <v>18344400</v>
      </c>
      <c r="D208" s="120" t="s">
        <v>139</v>
      </c>
      <c r="E208" s="120"/>
      <c r="F208" s="120"/>
      <c r="G208" s="120"/>
      <c r="H208" s="89"/>
      <c r="I208" s="89"/>
      <c r="J208" s="89"/>
      <c r="K208" s="89"/>
    </row>
    <row r="209" spans="1:11" ht="19.5" customHeight="1" hidden="1" thickBot="1">
      <c r="A209" s="34"/>
      <c r="B209" s="50"/>
      <c r="C209" s="54"/>
      <c r="D209" s="33" t="s">
        <v>178</v>
      </c>
      <c r="E209" s="38"/>
      <c r="F209" s="38"/>
      <c r="G209" s="91">
        <v>20</v>
      </c>
      <c r="H209" s="89"/>
      <c r="I209" s="89"/>
      <c r="J209" s="89"/>
      <c r="K209" s="89"/>
    </row>
    <row r="210" spans="1:11" ht="19.5" customHeight="1" hidden="1" thickBot="1">
      <c r="A210" s="34"/>
      <c r="B210" s="50"/>
      <c r="C210" s="54"/>
      <c r="D210" s="32" t="s">
        <v>179</v>
      </c>
      <c r="E210" s="38"/>
      <c r="F210" s="38">
        <v>10</v>
      </c>
      <c r="G210" s="91">
        <v>20</v>
      </c>
      <c r="H210" s="89"/>
      <c r="I210" s="89"/>
      <c r="J210" s="89"/>
      <c r="K210" s="89"/>
    </row>
    <row r="211" spans="1:11" ht="19.5" customHeight="1" hidden="1" thickBot="1">
      <c r="A211" s="34"/>
      <c r="B211" s="50"/>
      <c r="C211" s="54"/>
      <c r="D211" s="37" t="s">
        <v>180</v>
      </c>
      <c r="E211" s="38">
        <v>10</v>
      </c>
      <c r="F211" s="38">
        <v>10</v>
      </c>
      <c r="G211" s="91">
        <v>20</v>
      </c>
      <c r="H211" s="89"/>
      <c r="I211" s="89"/>
      <c r="J211" s="89"/>
      <c r="K211" s="89"/>
    </row>
    <row r="212" spans="1:11" ht="30" customHeight="1" thickBot="1">
      <c r="A212" s="34"/>
      <c r="B212" s="50">
        <v>100000</v>
      </c>
      <c r="C212" s="50">
        <v>100000</v>
      </c>
      <c r="D212" s="55" t="s">
        <v>92</v>
      </c>
      <c r="E212" s="21">
        <v>11</v>
      </c>
      <c r="F212" s="16">
        <v>10</v>
      </c>
      <c r="G212" s="86">
        <v>10</v>
      </c>
      <c r="H212" s="16">
        <v>10</v>
      </c>
      <c r="I212" s="16">
        <v>20</v>
      </c>
      <c r="J212" s="16">
        <v>573</v>
      </c>
      <c r="K212" s="89"/>
    </row>
    <row r="213" spans="1:11" ht="32.25" thickBot="1">
      <c r="A213" s="34"/>
      <c r="B213" s="50">
        <v>100000</v>
      </c>
      <c r="C213" s="50">
        <v>100000</v>
      </c>
      <c r="D213" s="11" t="s">
        <v>93</v>
      </c>
      <c r="E213" s="21">
        <v>12</v>
      </c>
      <c r="F213" s="16">
        <v>10</v>
      </c>
      <c r="G213" s="86">
        <v>10</v>
      </c>
      <c r="H213" s="16">
        <v>10</v>
      </c>
      <c r="I213" s="16">
        <v>20</v>
      </c>
      <c r="J213" s="16">
        <v>571</v>
      </c>
      <c r="K213" s="89"/>
    </row>
    <row r="214" spans="1:11" ht="18.75" thickBot="1">
      <c r="A214" s="34" t="s">
        <v>298</v>
      </c>
      <c r="B214" s="50">
        <v>900000</v>
      </c>
      <c r="C214" s="50">
        <v>900000</v>
      </c>
      <c r="D214" s="11" t="s">
        <v>123</v>
      </c>
      <c r="E214" s="21">
        <v>14</v>
      </c>
      <c r="F214" s="16">
        <v>10</v>
      </c>
      <c r="G214" s="86">
        <v>10</v>
      </c>
      <c r="H214" s="16">
        <v>10</v>
      </c>
      <c r="I214" s="16">
        <v>20</v>
      </c>
      <c r="J214" s="16">
        <v>571</v>
      </c>
      <c r="K214" s="89"/>
    </row>
    <row r="215" spans="1:11" ht="18.75" thickBot="1">
      <c r="A215" s="34" t="s">
        <v>273</v>
      </c>
      <c r="B215" s="50">
        <v>0</v>
      </c>
      <c r="C215" s="50">
        <v>20000</v>
      </c>
      <c r="D215" s="11" t="s">
        <v>261</v>
      </c>
      <c r="E215" s="21">
        <v>22</v>
      </c>
      <c r="F215" s="18">
        <v>10</v>
      </c>
      <c r="G215" s="87">
        <v>20</v>
      </c>
      <c r="H215" s="89"/>
      <c r="I215" s="89"/>
      <c r="J215" s="89"/>
      <c r="K215" s="89"/>
    </row>
    <row r="216" spans="1:11" ht="18.75" thickBot="1">
      <c r="A216" s="34"/>
      <c r="B216" s="50">
        <v>0</v>
      </c>
      <c r="C216" s="50">
        <v>20000</v>
      </c>
      <c r="D216" s="11" t="s">
        <v>243</v>
      </c>
      <c r="E216" s="21">
        <v>22</v>
      </c>
      <c r="F216" s="16">
        <v>20</v>
      </c>
      <c r="G216" s="86">
        <v>10</v>
      </c>
      <c r="H216" s="16">
        <v>10</v>
      </c>
      <c r="I216" s="16">
        <v>20</v>
      </c>
      <c r="J216" s="16">
        <v>589</v>
      </c>
      <c r="K216" s="89"/>
    </row>
    <row r="217" spans="1:11" ht="18.75" thickBot="1">
      <c r="A217" s="34" t="s">
        <v>273</v>
      </c>
      <c r="B217" s="50">
        <v>0</v>
      </c>
      <c r="C217" s="50">
        <v>50000</v>
      </c>
      <c r="D217" s="11" t="s">
        <v>262</v>
      </c>
      <c r="E217" s="21">
        <v>27</v>
      </c>
      <c r="F217" s="18">
        <v>10</v>
      </c>
      <c r="G217" s="87">
        <v>20</v>
      </c>
      <c r="H217" s="89"/>
      <c r="I217" s="89"/>
      <c r="J217" s="89"/>
      <c r="K217" s="89"/>
    </row>
    <row r="218" spans="1:11" ht="19.5" customHeight="1" thickBot="1">
      <c r="A218" s="51"/>
      <c r="B218" s="51">
        <f>SUM(B212:B217)</f>
        <v>1100000</v>
      </c>
      <c r="C218" s="51">
        <f>SUM(C212:C217)</f>
        <v>1190000</v>
      </c>
      <c r="D218" s="125" t="s">
        <v>165</v>
      </c>
      <c r="E218" s="126"/>
      <c r="F218" s="126"/>
      <c r="G218" s="126"/>
      <c r="H218" s="89"/>
      <c r="I218" s="89"/>
      <c r="J218" s="89"/>
      <c r="K218" s="89"/>
    </row>
    <row r="219" spans="1:11" ht="19.5" customHeight="1" hidden="1" thickBot="1">
      <c r="A219" s="34"/>
      <c r="B219" s="40"/>
      <c r="C219" s="54"/>
      <c r="D219" s="33" t="s">
        <v>181</v>
      </c>
      <c r="E219" s="38"/>
      <c r="F219" s="38">
        <v>20</v>
      </c>
      <c r="G219" s="91">
        <v>20</v>
      </c>
      <c r="H219" s="89"/>
      <c r="I219" s="89"/>
      <c r="J219" s="89"/>
      <c r="K219" s="89"/>
    </row>
    <row r="220" spans="1:11" ht="19.5" customHeight="1" thickBot="1">
      <c r="A220" s="34"/>
      <c r="B220" s="50">
        <v>150000</v>
      </c>
      <c r="C220" s="50">
        <v>150000</v>
      </c>
      <c r="D220" s="11" t="s">
        <v>94</v>
      </c>
      <c r="E220" s="21">
        <v>11</v>
      </c>
      <c r="F220" s="16">
        <v>10</v>
      </c>
      <c r="G220" s="86">
        <v>20</v>
      </c>
      <c r="H220" s="16">
        <v>20</v>
      </c>
      <c r="I220" s="16">
        <v>20</v>
      </c>
      <c r="J220" s="16">
        <v>571</v>
      </c>
      <c r="K220" s="89"/>
    </row>
    <row r="221" spans="1:11" ht="19.5" customHeight="1" thickBot="1">
      <c r="A221" s="34"/>
      <c r="B221" s="50">
        <v>200000</v>
      </c>
      <c r="C221" s="50">
        <v>120000</v>
      </c>
      <c r="D221" s="85" t="s">
        <v>263</v>
      </c>
      <c r="E221" s="21">
        <v>12</v>
      </c>
      <c r="F221" s="16">
        <v>10</v>
      </c>
      <c r="G221" s="86">
        <v>20</v>
      </c>
      <c r="H221" s="16">
        <v>20</v>
      </c>
      <c r="I221" s="16">
        <v>20</v>
      </c>
      <c r="J221" s="16">
        <v>572</v>
      </c>
      <c r="K221" s="89"/>
    </row>
    <row r="222" spans="1:11" ht="19.5" customHeight="1" thickBot="1">
      <c r="A222" s="34" t="s">
        <v>298</v>
      </c>
      <c r="B222" s="50">
        <v>0</v>
      </c>
      <c r="C222" s="50">
        <v>10000</v>
      </c>
      <c r="D222" s="85" t="s">
        <v>264</v>
      </c>
      <c r="E222" s="21">
        <v>21</v>
      </c>
      <c r="F222" s="16">
        <v>20</v>
      </c>
      <c r="G222" s="86">
        <v>20</v>
      </c>
      <c r="H222" s="16">
        <v>20</v>
      </c>
      <c r="I222" s="16">
        <v>20</v>
      </c>
      <c r="J222" s="16">
        <v>571</v>
      </c>
      <c r="K222" s="89"/>
    </row>
    <row r="223" spans="1:11" ht="22.5" customHeight="1" thickBot="1">
      <c r="A223" s="34"/>
      <c r="B223" s="50">
        <v>50000</v>
      </c>
      <c r="C223" s="50">
        <v>50000</v>
      </c>
      <c r="D223" s="11" t="s">
        <v>244</v>
      </c>
      <c r="E223" s="21">
        <v>24</v>
      </c>
      <c r="F223" s="16">
        <v>20</v>
      </c>
      <c r="G223" s="86">
        <v>20</v>
      </c>
      <c r="H223" s="16">
        <v>20</v>
      </c>
      <c r="I223" s="16">
        <v>20</v>
      </c>
      <c r="J223" s="16">
        <v>399</v>
      </c>
      <c r="K223" s="89"/>
    </row>
    <row r="224" spans="1:11" ht="32.25" hidden="1" thickBot="1">
      <c r="A224" s="34"/>
      <c r="B224" s="50"/>
      <c r="C224" s="54"/>
      <c r="D224" s="11" t="s">
        <v>95</v>
      </c>
      <c r="E224" s="17" t="s">
        <v>26</v>
      </c>
      <c r="F224" s="18">
        <v>20</v>
      </c>
      <c r="G224" s="87">
        <v>20</v>
      </c>
      <c r="H224" s="89"/>
      <c r="I224" s="89"/>
      <c r="J224" s="89"/>
      <c r="K224" s="89"/>
    </row>
    <row r="225" spans="1:11" ht="19.5" customHeight="1" hidden="1" thickBot="1">
      <c r="A225" s="34"/>
      <c r="B225" s="50"/>
      <c r="C225" s="54"/>
      <c r="D225" s="11" t="s">
        <v>96</v>
      </c>
      <c r="E225" s="19" t="s">
        <v>14</v>
      </c>
      <c r="F225" s="18">
        <v>20</v>
      </c>
      <c r="G225" s="87">
        <v>20</v>
      </c>
      <c r="H225" s="89"/>
      <c r="I225" s="89"/>
      <c r="J225" s="89"/>
      <c r="K225" s="89"/>
    </row>
    <row r="226" spans="1:11" ht="19.5" customHeight="1" thickBot="1">
      <c r="A226" s="51"/>
      <c r="B226" s="51">
        <f>SUM(B220:B223)</f>
        <v>400000</v>
      </c>
      <c r="C226" s="51">
        <f>SUM(C220:C223)</f>
        <v>330000</v>
      </c>
      <c r="D226" s="125" t="s">
        <v>182</v>
      </c>
      <c r="E226" s="126"/>
      <c r="F226" s="126"/>
      <c r="G226" s="126"/>
      <c r="H226" s="89"/>
      <c r="I226" s="89"/>
      <c r="J226" s="89"/>
      <c r="K226" s="89"/>
    </row>
    <row r="227" spans="1:11" ht="19.5" customHeight="1" hidden="1" thickBot="1">
      <c r="A227" s="34"/>
      <c r="B227" s="50"/>
      <c r="C227" s="54"/>
      <c r="D227" s="41" t="s">
        <v>183</v>
      </c>
      <c r="E227" s="38"/>
      <c r="F227" s="38">
        <v>30</v>
      </c>
      <c r="G227" s="91">
        <v>20</v>
      </c>
      <c r="H227" s="89"/>
      <c r="I227" s="89"/>
      <c r="J227" s="89"/>
      <c r="K227" s="89"/>
    </row>
    <row r="228" spans="1:11" ht="28.5" customHeight="1" thickBot="1">
      <c r="A228" s="34"/>
      <c r="B228" s="50">
        <v>20000</v>
      </c>
      <c r="C228" s="50">
        <v>10000</v>
      </c>
      <c r="D228" s="29" t="s">
        <v>97</v>
      </c>
      <c r="E228" s="21">
        <v>11</v>
      </c>
      <c r="F228" s="16">
        <v>10</v>
      </c>
      <c r="G228" s="86">
        <v>30</v>
      </c>
      <c r="H228" s="16">
        <v>30</v>
      </c>
      <c r="I228" s="16">
        <v>20</v>
      </c>
      <c r="J228" s="16"/>
      <c r="K228" s="89"/>
    </row>
    <row r="229" spans="1:11" ht="18.75" hidden="1" thickBot="1">
      <c r="A229" s="34"/>
      <c r="B229" s="50"/>
      <c r="C229" s="50"/>
      <c r="D229" s="11" t="s">
        <v>98</v>
      </c>
      <c r="E229" s="21" t="s">
        <v>116</v>
      </c>
      <c r="F229" s="18">
        <v>30</v>
      </c>
      <c r="G229" s="87">
        <v>20</v>
      </c>
      <c r="H229" s="89"/>
      <c r="I229" s="89"/>
      <c r="J229" s="89"/>
      <c r="K229" s="89"/>
    </row>
    <row r="230" spans="1:11" ht="19.5" customHeight="1" thickBot="1">
      <c r="A230" s="34"/>
      <c r="B230" s="50">
        <v>20000</v>
      </c>
      <c r="C230" s="50">
        <v>10000</v>
      </c>
      <c r="D230" s="11" t="s">
        <v>99</v>
      </c>
      <c r="E230" s="21">
        <v>14</v>
      </c>
      <c r="F230" s="16">
        <v>10</v>
      </c>
      <c r="G230" s="86">
        <v>30</v>
      </c>
      <c r="H230" s="16">
        <v>30</v>
      </c>
      <c r="I230" s="16">
        <v>20</v>
      </c>
      <c r="J230" s="16">
        <v>36</v>
      </c>
      <c r="K230" s="89"/>
    </row>
    <row r="231" spans="1:11" ht="18.75" thickBot="1">
      <c r="A231" s="34"/>
      <c r="B231" s="50">
        <v>20000</v>
      </c>
      <c r="C231" s="50">
        <v>10000</v>
      </c>
      <c r="D231" s="11" t="s">
        <v>100</v>
      </c>
      <c r="E231" s="21">
        <v>15</v>
      </c>
      <c r="F231" s="16">
        <v>10</v>
      </c>
      <c r="G231" s="86">
        <v>30</v>
      </c>
      <c r="H231" s="16">
        <v>30</v>
      </c>
      <c r="I231" s="16">
        <v>20</v>
      </c>
      <c r="J231" s="16">
        <v>364</v>
      </c>
      <c r="K231" s="89"/>
    </row>
    <row r="232" spans="1:11" ht="18.75" thickBot="1">
      <c r="A232" s="34"/>
      <c r="B232" s="50">
        <v>30000</v>
      </c>
      <c r="C232" s="50">
        <v>30000</v>
      </c>
      <c r="D232" s="11" t="s">
        <v>101</v>
      </c>
      <c r="E232" s="21">
        <v>21</v>
      </c>
      <c r="F232" s="16">
        <v>10</v>
      </c>
      <c r="G232" s="86">
        <v>30</v>
      </c>
      <c r="H232" s="16">
        <v>30</v>
      </c>
      <c r="I232" s="16">
        <v>20</v>
      </c>
      <c r="J232" s="16">
        <v>361</v>
      </c>
      <c r="K232" s="89"/>
    </row>
    <row r="233" spans="1:11" ht="19.5" customHeight="1" thickBot="1">
      <c r="A233" s="51"/>
      <c r="B233" s="51">
        <f>SUM(B228:B232)</f>
        <v>90000</v>
      </c>
      <c r="C233" s="51">
        <f>SUM(C228:C232)</f>
        <v>60000</v>
      </c>
      <c r="D233" s="125" t="s">
        <v>173</v>
      </c>
      <c r="E233" s="126"/>
      <c r="F233" s="126"/>
      <c r="G233" s="126"/>
      <c r="H233" s="89"/>
      <c r="I233" s="89"/>
      <c r="J233" s="89"/>
      <c r="K233" s="89"/>
    </row>
    <row r="234" spans="1:11" ht="19.5" customHeight="1" thickBot="1">
      <c r="A234" s="34"/>
      <c r="B234" s="50">
        <v>0</v>
      </c>
      <c r="C234" s="54">
        <v>0</v>
      </c>
      <c r="D234" s="11"/>
      <c r="E234" s="20"/>
      <c r="F234" s="16"/>
      <c r="G234" s="86"/>
      <c r="H234" s="16"/>
      <c r="I234" s="16"/>
      <c r="J234" s="16"/>
      <c r="K234" s="89"/>
    </row>
    <row r="235" spans="1:11" ht="19.5" customHeight="1" thickBot="1">
      <c r="A235" s="51"/>
      <c r="B235" s="51">
        <f>SUM(B234)</f>
        <v>0</v>
      </c>
      <c r="C235" s="51">
        <f>SUM(C234)</f>
        <v>0</v>
      </c>
      <c r="D235" s="125" t="s">
        <v>174</v>
      </c>
      <c r="E235" s="126"/>
      <c r="F235" s="126"/>
      <c r="G235" s="126"/>
      <c r="H235" s="89"/>
      <c r="I235" s="89"/>
      <c r="J235" s="89"/>
      <c r="K235" s="89"/>
    </row>
    <row r="236" spans="1:11" ht="19.5" customHeight="1" thickBot="1">
      <c r="A236" s="34" t="s">
        <v>298</v>
      </c>
      <c r="B236" s="97">
        <v>0</v>
      </c>
      <c r="C236" s="50">
        <v>10000</v>
      </c>
      <c r="D236" s="11" t="s">
        <v>265</v>
      </c>
      <c r="E236" s="20">
        <v>12</v>
      </c>
      <c r="F236" s="16">
        <v>10</v>
      </c>
      <c r="G236" s="86">
        <v>50</v>
      </c>
      <c r="H236" s="16">
        <v>50</v>
      </c>
      <c r="I236" s="16">
        <v>20</v>
      </c>
      <c r="J236" s="16">
        <v>399</v>
      </c>
      <c r="K236" s="89"/>
    </row>
    <row r="237" spans="1:11" ht="19.5" customHeight="1" thickBot="1">
      <c r="A237" s="51"/>
      <c r="B237" s="51">
        <f>SUM(B236)</f>
        <v>0</v>
      </c>
      <c r="C237" s="51">
        <f>SUM(C236)</f>
        <v>10000</v>
      </c>
      <c r="D237" s="125" t="s">
        <v>177</v>
      </c>
      <c r="E237" s="126"/>
      <c r="F237" s="126"/>
      <c r="G237" s="126"/>
      <c r="H237" s="89"/>
      <c r="I237" s="89"/>
      <c r="J237" s="89"/>
      <c r="K237" s="89"/>
    </row>
    <row r="238" spans="1:11" ht="19.5" customHeight="1" hidden="1" thickBot="1">
      <c r="A238" s="34"/>
      <c r="B238" s="50"/>
      <c r="C238" s="50"/>
      <c r="D238" s="11" t="s">
        <v>184</v>
      </c>
      <c r="E238" s="17"/>
      <c r="F238" s="18">
        <v>80</v>
      </c>
      <c r="G238" s="87">
        <v>20</v>
      </c>
      <c r="H238" s="89"/>
      <c r="I238" s="89"/>
      <c r="J238" s="89"/>
      <c r="K238" s="89"/>
    </row>
    <row r="239" spans="1:11" ht="19.5" customHeight="1" hidden="1" thickBot="1">
      <c r="A239" s="34"/>
      <c r="B239" s="50"/>
      <c r="C239" s="50"/>
      <c r="D239" s="11" t="s">
        <v>185</v>
      </c>
      <c r="E239" s="17" t="s">
        <v>116</v>
      </c>
      <c r="F239" s="18">
        <v>80</v>
      </c>
      <c r="G239" s="87">
        <v>20</v>
      </c>
      <c r="H239" s="89"/>
      <c r="I239" s="89"/>
      <c r="J239" s="89"/>
      <c r="K239" s="89"/>
    </row>
    <row r="240" spans="1:11" ht="19.5" customHeight="1" thickBot="1">
      <c r="A240" s="34" t="s">
        <v>298</v>
      </c>
      <c r="B240" s="97">
        <v>0</v>
      </c>
      <c r="C240" s="50">
        <v>10000</v>
      </c>
      <c r="D240" s="11" t="s">
        <v>265</v>
      </c>
      <c r="E240" s="21">
        <v>13</v>
      </c>
      <c r="F240" s="16">
        <v>10</v>
      </c>
      <c r="G240" s="86">
        <v>60</v>
      </c>
      <c r="H240" s="16">
        <v>60</v>
      </c>
      <c r="I240" s="16">
        <v>20</v>
      </c>
      <c r="J240" s="16">
        <v>399</v>
      </c>
      <c r="K240" s="89"/>
    </row>
    <row r="241" spans="1:11" ht="19.5" customHeight="1" thickBot="1">
      <c r="A241" s="51"/>
      <c r="B241" s="51">
        <f>SUM(B240)</f>
        <v>0</v>
      </c>
      <c r="C241" s="51">
        <f>SUM(C240)</f>
        <v>10000</v>
      </c>
      <c r="D241" s="125" t="s">
        <v>266</v>
      </c>
      <c r="E241" s="126"/>
      <c r="F241" s="126"/>
      <c r="G241" s="126"/>
      <c r="H241" s="89"/>
      <c r="I241" s="89"/>
      <c r="J241" s="89"/>
      <c r="K241" s="89"/>
    </row>
    <row r="242" spans="1:11" ht="18.75" thickBot="1">
      <c r="A242" s="34"/>
      <c r="B242" s="50"/>
      <c r="C242" s="50"/>
      <c r="D242" s="11" t="s">
        <v>102</v>
      </c>
      <c r="E242" s="21">
        <v>14</v>
      </c>
      <c r="F242" s="16">
        <v>10</v>
      </c>
      <c r="G242" s="86">
        <v>80</v>
      </c>
      <c r="H242" s="16">
        <v>80</v>
      </c>
      <c r="I242" s="16">
        <v>20</v>
      </c>
      <c r="J242" s="16">
        <v>351</v>
      </c>
      <c r="K242" s="89"/>
    </row>
    <row r="243" spans="1:11" ht="21.75" customHeight="1" thickBot="1">
      <c r="A243" s="51"/>
      <c r="B243" s="73">
        <f>+SUM(B242)</f>
        <v>0</v>
      </c>
      <c r="C243" s="73">
        <f>+SUM(C242)</f>
        <v>0</v>
      </c>
      <c r="D243" s="125" t="s">
        <v>205</v>
      </c>
      <c r="E243" s="126"/>
      <c r="F243" s="126"/>
      <c r="G243" s="126"/>
      <c r="H243" s="89"/>
      <c r="I243" s="89"/>
      <c r="J243" s="89"/>
      <c r="K243" s="89"/>
    </row>
    <row r="244" spans="1:11" ht="18.75" hidden="1" thickBot="1">
      <c r="A244" s="34"/>
      <c r="B244" s="50"/>
      <c r="C244" s="50"/>
      <c r="D244" s="33" t="s">
        <v>186</v>
      </c>
      <c r="E244" s="38"/>
      <c r="F244" s="38">
        <v>90</v>
      </c>
      <c r="G244" s="91">
        <v>20</v>
      </c>
      <c r="H244" s="89"/>
      <c r="I244" s="89"/>
      <c r="J244" s="89"/>
      <c r="K244" s="89"/>
    </row>
    <row r="245" spans="1:11" ht="18.75" hidden="1" thickBot="1">
      <c r="A245" s="34"/>
      <c r="B245" s="50"/>
      <c r="C245" s="50"/>
      <c r="D245" s="32" t="s">
        <v>187</v>
      </c>
      <c r="E245" s="38">
        <v>10</v>
      </c>
      <c r="F245" s="38">
        <v>90</v>
      </c>
      <c r="G245" s="91">
        <v>20</v>
      </c>
      <c r="H245" s="89"/>
      <c r="I245" s="89"/>
      <c r="J245" s="89"/>
      <c r="K245" s="89"/>
    </row>
    <row r="246" spans="1:11" ht="18.75" thickBot="1">
      <c r="A246" s="34"/>
      <c r="B246" s="50">
        <v>70000</v>
      </c>
      <c r="C246" s="50">
        <v>70000</v>
      </c>
      <c r="D246" s="11" t="s">
        <v>103</v>
      </c>
      <c r="E246" s="21">
        <v>22</v>
      </c>
      <c r="F246" s="16">
        <v>20</v>
      </c>
      <c r="G246" s="86">
        <v>90</v>
      </c>
      <c r="H246" s="16">
        <v>90</v>
      </c>
      <c r="I246" s="16">
        <v>20</v>
      </c>
      <c r="J246" s="16">
        <v>419</v>
      </c>
      <c r="K246" s="89"/>
    </row>
    <row r="247" spans="1:11" ht="19.5" customHeight="1" thickBot="1">
      <c r="A247" s="51"/>
      <c r="B247" s="73">
        <f>SUM(B246:B246)</f>
        <v>70000</v>
      </c>
      <c r="C247" s="73">
        <f>SUM(C246:C246)</f>
        <v>70000</v>
      </c>
      <c r="D247" s="125" t="s">
        <v>188</v>
      </c>
      <c r="E247" s="126"/>
      <c r="F247" s="126"/>
      <c r="G247" s="126"/>
      <c r="H247" s="89"/>
      <c r="I247" s="89"/>
      <c r="J247" s="89"/>
      <c r="K247" s="89"/>
    </row>
    <row r="248" spans="1:11" ht="24" customHeight="1" thickBot="1">
      <c r="A248" s="52"/>
      <c r="B248" s="52">
        <f>B218+B226+B233+B237+B243+B247+B235+B241</f>
        <v>1660000</v>
      </c>
      <c r="C248" s="52">
        <f>C218+C226+C233+C237+C243+C247+C235+C241</f>
        <v>1670000</v>
      </c>
      <c r="D248" s="120" t="s">
        <v>140</v>
      </c>
      <c r="E248" s="120"/>
      <c r="F248" s="120"/>
      <c r="G248" s="120"/>
      <c r="H248" s="89"/>
      <c r="I248" s="89"/>
      <c r="J248" s="89"/>
      <c r="K248" s="89"/>
    </row>
    <row r="249" spans="1:11" ht="19.5" hidden="1" thickBot="1">
      <c r="A249" s="34"/>
      <c r="B249" s="7"/>
      <c r="C249" s="7"/>
      <c r="D249" s="33" t="s">
        <v>189</v>
      </c>
      <c r="E249" s="38"/>
      <c r="F249" s="38"/>
      <c r="G249" s="91">
        <v>30</v>
      </c>
      <c r="H249" s="89"/>
      <c r="I249" s="89"/>
      <c r="J249" s="89"/>
      <c r="K249" s="89"/>
    </row>
    <row r="250" spans="1:11" ht="19.5" customHeight="1" hidden="1" thickBot="1">
      <c r="A250" s="34"/>
      <c r="B250" s="7"/>
      <c r="C250" s="7"/>
      <c r="D250" s="37" t="s">
        <v>190</v>
      </c>
      <c r="E250" s="38"/>
      <c r="F250" s="38">
        <v>10</v>
      </c>
      <c r="G250" s="91">
        <v>30</v>
      </c>
      <c r="H250" s="89"/>
      <c r="I250" s="89"/>
      <c r="J250" s="89"/>
      <c r="K250" s="89"/>
    </row>
    <row r="251" spans="1:11" ht="19.5" customHeight="1" thickBot="1">
      <c r="A251" s="34"/>
      <c r="B251" s="7">
        <v>200000</v>
      </c>
      <c r="C251" s="7">
        <v>200000</v>
      </c>
      <c r="D251" s="11" t="s">
        <v>104</v>
      </c>
      <c r="E251" s="21">
        <v>11</v>
      </c>
      <c r="F251" s="16">
        <v>10</v>
      </c>
      <c r="G251" s="86">
        <v>10</v>
      </c>
      <c r="H251" s="16">
        <v>10</v>
      </c>
      <c r="I251" s="16">
        <v>30</v>
      </c>
      <c r="J251" s="16">
        <v>319</v>
      </c>
      <c r="K251" s="89"/>
    </row>
    <row r="252" spans="1:11" ht="23.25" customHeight="1" thickBot="1">
      <c r="A252" s="34"/>
      <c r="B252" s="7">
        <v>110000</v>
      </c>
      <c r="C252" s="7">
        <v>112025</v>
      </c>
      <c r="D252" s="11" t="s">
        <v>124</v>
      </c>
      <c r="E252" s="21">
        <v>14</v>
      </c>
      <c r="F252" s="16">
        <v>10</v>
      </c>
      <c r="G252" s="86">
        <v>10</v>
      </c>
      <c r="H252" s="16">
        <v>10</v>
      </c>
      <c r="I252" s="16">
        <v>30</v>
      </c>
      <c r="J252" s="16">
        <v>391</v>
      </c>
      <c r="K252" s="89"/>
    </row>
    <row r="253" spans="1:11" ht="22.5" customHeight="1" hidden="1" thickBot="1">
      <c r="A253" s="34"/>
      <c r="B253" s="7"/>
      <c r="C253" s="7"/>
      <c r="D253" s="11" t="s">
        <v>105</v>
      </c>
      <c r="E253" s="21" t="s">
        <v>121</v>
      </c>
      <c r="F253" s="16">
        <v>10</v>
      </c>
      <c r="G253" s="86">
        <v>30</v>
      </c>
      <c r="H253" s="89"/>
      <c r="I253" s="89"/>
      <c r="J253" s="89"/>
      <c r="K253" s="89"/>
    </row>
    <row r="254" spans="1:11" ht="19.5" thickBot="1">
      <c r="A254" s="34"/>
      <c r="B254" s="7">
        <v>60000</v>
      </c>
      <c r="C254" s="7">
        <v>60000</v>
      </c>
      <c r="D254" s="11" t="s">
        <v>106</v>
      </c>
      <c r="E254" s="21">
        <v>16</v>
      </c>
      <c r="F254" s="16">
        <v>10</v>
      </c>
      <c r="G254" s="86">
        <v>10</v>
      </c>
      <c r="H254" s="16">
        <v>10</v>
      </c>
      <c r="I254" s="16">
        <v>30</v>
      </c>
      <c r="J254" s="16">
        <v>392</v>
      </c>
      <c r="K254" s="89"/>
    </row>
    <row r="255" spans="1:11" ht="30" customHeight="1" thickBot="1">
      <c r="A255" s="34"/>
      <c r="B255" s="7">
        <v>90000</v>
      </c>
      <c r="C255" s="7">
        <v>90000</v>
      </c>
      <c r="D255" s="11" t="s">
        <v>107</v>
      </c>
      <c r="E255" s="21">
        <v>21</v>
      </c>
      <c r="F255" s="16">
        <v>20</v>
      </c>
      <c r="G255" s="86">
        <v>10</v>
      </c>
      <c r="H255" s="16">
        <v>10</v>
      </c>
      <c r="I255" s="16">
        <v>30</v>
      </c>
      <c r="J255" s="16">
        <v>419</v>
      </c>
      <c r="K255" s="89"/>
    </row>
    <row r="256" spans="1:11" ht="28.5" customHeight="1" thickBot="1">
      <c r="A256" s="34"/>
      <c r="B256" s="7">
        <v>50000</v>
      </c>
      <c r="C256" s="7">
        <v>50000</v>
      </c>
      <c r="D256" s="30" t="s">
        <v>212</v>
      </c>
      <c r="E256" s="21">
        <v>22</v>
      </c>
      <c r="F256" s="16">
        <v>20</v>
      </c>
      <c r="G256" s="86">
        <v>10</v>
      </c>
      <c r="H256" s="16">
        <v>10</v>
      </c>
      <c r="I256" s="16">
        <v>30</v>
      </c>
      <c r="J256" s="16">
        <v>4121</v>
      </c>
      <c r="K256" s="89"/>
    </row>
    <row r="257" spans="1:11" ht="17.25" customHeight="1" thickBot="1">
      <c r="A257" s="51"/>
      <c r="B257" s="51">
        <f>SUM(B251:B256)</f>
        <v>510000</v>
      </c>
      <c r="C257" s="51">
        <f>SUM(C251:C256)</f>
        <v>512025</v>
      </c>
      <c r="D257" s="125" t="s">
        <v>165</v>
      </c>
      <c r="E257" s="126"/>
      <c r="F257" s="126"/>
      <c r="G257" s="126"/>
      <c r="H257" s="89"/>
      <c r="I257" s="89"/>
      <c r="J257" s="89"/>
      <c r="K257" s="89"/>
    </row>
    <row r="258" spans="1:11" ht="19.5" customHeight="1" hidden="1" thickBot="1">
      <c r="A258" s="34"/>
      <c r="B258" s="50"/>
      <c r="C258" s="50"/>
      <c r="D258" s="33" t="s">
        <v>191</v>
      </c>
      <c r="E258" s="38"/>
      <c r="F258" s="38">
        <v>20</v>
      </c>
      <c r="G258" s="91">
        <v>30</v>
      </c>
      <c r="H258" s="89"/>
      <c r="I258" s="89"/>
      <c r="J258" s="89"/>
      <c r="K258" s="89"/>
    </row>
    <row r="259" spans="1:11" ht="19.5" customHeight="1" hidden="1" thickBot="1">
      <c r="A259" s="34"/>
      <c r="B259" s="50"/>
      <c r="C259" s="50"/>
      <c r="D259" s="37" t="s">
        <v>192</v>
      </c>
      <c r="E259" s="38">
        <v>10</v>
      </c>
      <c r="F259" s="38">
        <v>20</v>
      </c>
      <c r="G259" s="91">
        <v>30</v>
      </c>
      <c r="H259" s="89"/>
      <c r="I259" s="89"/>
      <c r="J259" s="89"/>
      <c r="K259" s="89"/>
    </row>
    <row r="260" spans="1:11" ht="19.5" customHeight="1" thickBot="1">
      <c r="A260" s="34"/>
      <c r="B260" s="50"/>
      <c r="C260" s="50"/>
      <c r="D260" s="11" t="s">
        <v>108</v>
      </c>
      <c r="E260" s="21">
        <v>12</v>
      </c>
      <c r="F260" s="16">
        <v>10</v>
      </c>
      <c r="G260" s="86">
        <v>20</v>
      </c>
      <c r="H260" s="16">
        <v>20</v>
      </c>
      <c r="I260" s="16">
        <v>30</v>
      </c>
      <c r="J260" s="16">
        <v>4123</v>
      </c>
      <c r="K260" s="89"/>
    </row>
    <row r="261" spans="1:11" ht="19.5" customHeight="1" thickBot="1">
      <c r="A261" s="34"/>
      <c r="B261" s="50">
        <v>600000</v>
      </c>
      <c r="C261" s="50">
        <v>500000</v>
      </c>
      <c r="D261" s="11" t="s">
        <v>109</v>
      </c>
      <c r="E261" s="21">
        <v>14</v>
      </c>
      <c r="F261" s="16">
        <v>10</v>
      </c>
      <c r="G261" s="86">
        <v>20</v>
      </c>
      <c r="H261" s="16">
        <v>20</v>
      </c>
      <c r="I261" s="16">
        <v>30</v>
      </c>
      <c r="J261" s="16">
        <v>399</v>
      </c>
      <c r="K261" s="89"/>
    </row>
    <row r="262" spans="1:11" ht="17.25" customHeight="1" thickBot="1">
      <c r="A262" s="34"/>
      <c r="B262" s="50">
        <v>4500000</v>
      </c>
      <c r="C262" s="50">
        <v>4500000</v>
      </c>
      <c r="D262" s="11" t="s">
        <v>145</v>
      </c>
      <c r="E262" s="21">
        <v>21</v>
      </c>
      <c r="F262" s="16">
        <v>20</v>
      </c>
      <c r="G262" s="86">
        <v>20</v>
      </c>
      <c r="H262" s="16">
        <v>20</v>
      </c>
      <c r="I262" s="16">
        <v>30</v>
      </c>
      <c r="J262" s="16">
        <v>399</v>
      </c>
      <c r="K262" s="89"/>
    </row>
    <row r="263" spans="1:11" ht="18.75" customHeight="1" thickBot="1">
      <c r="A263" s="51"/>
      <c r="B263" s="51">
        <f>SUM(B260:B262)</f>
        <v>5100000</v>
      </c>
      <c r="C263" s="51">
        <f>SUM(C260:C262)</f>
        <v>5000000</v>
      </c>
      <c r="D263" s="125" t="s">
        <v>182</v>
      </c>
      <c r="E263" s="126"/>
      <c r="F263" s="126"/>
      <c r="G263" s="126"/>
      <c r="H263" s="89"/>
      <c r="I263" s="89"/>
      <c r="J263" s="89"/>
      <c r="K263" s="89"/>
    </row>
    <row r="264" spans="1:11" ht="19.5" customHeight="1" hidden="1" thickBot="1">
      <c r="A264" s="34"/>
      <c r="B264" s="50"/>
      <c r="C264" s="50"/>
      <c r="D264" s="33" t="s">
        <v>193</v>
      </c>
      <c r="E264" s="38"/>
      <c r="F264" s="38">
        <v>30</v>
      </c>
      <c r="G264" s="91">
        <v>30</v>
      </c>
      <c r="H264" s="89"/>
      <c r="I264" s="89"/>
      <c r="J264" s="89"/>
      <c r="K264" s="89"/>
    </row>
    <row r="265" spans="1:11" ht="19.5" customHeight="1" hidden="1" thickBot="1">
      <c r="A265" s="34"/>
      <c r="B265" s="50"/>
      <c r="C265" s="50"/>
      <c r="D265" s="37" t="s">
        <v>194</v>
      </c>
      <c r="E265" s="38">
        <v>10</v>
      </c>
      <c r="F265" s="38">
        <v>30</v>
      </c>
      <c r="G265" s="91">
        <v>30</v>
      </c>
      <c r="H265" s="89"/>
      <c r="I265" s="89"/>
      <c r="J265" s="89"/>
      <c r="K265" s="89"/>
    </row>
    <row r="266" spans="1:11" ht="19.5" customHeight="1" thickBot="1">
      <c r="A266" s="34"/>
      <c r="B266" s="50">
        <v>500000</v>
      </c>
      <c r="C266" s="50">
        <v>500000</v>
      </c>
      <c r="D266" s="11" t="s">
        <v>146</v>
      </c>
      <c r="E266" s="21">
        <v>11</v>
      </c>
      <c r="F266" s="16">
        <v>10</v>
      </c>
      <c r="G266" s="86">
        <v>30</v>
      </c>
      <c r="H266" s="16">
        <v>30</v>
      </c>
      <c r="I266" s="16">
        <v>30</v>
      </c>
      <c r="J266" s="16">
        <v>333</v>
      </c>
      <c r="K266" s="89"/>
    </row>
    <row r="267" spans="1:11" ht="18.75" customHeight="1" thickBot="1">
      <c r="A267" s="34"/>
      <c r="B267" s="50">
        <v>50000</v>
      </c>
      <c r="C267" s="50">
        <v>50000</v>
      </c>
      <c r="D267" s="11" t="s">
        <v>109</v>
      </c>
      <c r="E267" s="21">
        <v>12</v>
      </c>
      <c r="F267" s="16">
        <v>10</v>
      </c>
      <c r="G267" s="86">
        <v>30</v>
      </c>
      <c r="H267" s="16">
        <v>30</v>
      </c>
      <c r="I267" s="16">
        <v>30</v>
      </c>
      <c r="J267" s="16">
        <v>399</v>
      </c>
      <c r="K267" s="89"/>
    </row>
    <row r="268" spans="1:11" ht="19.5" customHeight="1" thickBot="1">
      <c r="A268" s="51"/>
      <c r="B268" s="51">
        <f>SUM(B266:B267)</f>
        <v>550000</v>
      </c>
      <c r="C268" s="51">
        <f>SUM(C266:C267)</f>
        <v>550000</v>
      </c>
      <c r="D268" s="125" t="s">
        <v>182</v>
      </c>
      <c r="E268" s="126"/>
      <c r="F268" s="126"/>
      <c r="G268" s="126"/>
      <c r="H268" s="89"/>
      <c r="I268" s="89"/>
      <c r="J268" s="89"/>
      <c r="K268" s="89"/>
    </row>
    <row r="269" spans="1:11" ht="19.5" customHeight="1" thickBot="1">
      <c r="A269" s="52"/>
      <c r="B269" s="52">
        <f>B257+B263+B268</f>
        <v>6160000</v>
      </c>
      <c r="C269" s="52">
        <f>C257+C263+C268</f>
        <v>6062025</v>
      </c>
      <c r="D269" s="120" t="s">
        <v>141</v>
      </c>
      <c r="E269" s="120"/>
      <c r="F269" s="120"/>
      <c r="G269" s="120"/>
      <c r="H269" s="89"/>
      <c r="I269" s="89"/>
      <c r="J269" s="89"/>
      <c r="K269" s="89"/>
    </row>
    <row r="270" spans="1:11" ht="19.5" customHeight="1" hidden="1" thickBot="1">
      <c r="A270" s="34"/>
      <c r="B270" s="7"/>
      <c r="C270" s="7"/>
      <c r="D270" s="37" t="s">
        <v>195</v>
      </c>
      <c r="E270" s="38">
        <v>20</v>
      </c>
      <c r="F270" s="38">
        <v>10</v>
      </c>
      <c r="G270" s="91">
        <v>50</v>
      </c>
      <c r="H270" s="89"/>
      <c r="I270" s="89"/>
      <c r="J270" s="89"/>
      <c r="K270" s="89"/>
    </row>
    <row r="271" spans="1:11" ht="19.5" customHeight="1" thickBot="1">
      <c r="A271" s="34" t="s">
        <v>298</v>
      </c>
      <c r="B271" s="98">
        <v>0</v>
      </c>
      <c r="C271" s="7"/>
      <c r="D271" s="11" t="s">
        <v>209</v>
      </c>
      <c r="E271" s="21">
        <v>21</v>
      </c>
      <c r="F271" s="16">
        <v>20</v>
      </c>
      <c r="G271" s="86">
        <v>10</v>
      </c>
      <c r="H271" s="16">
        <v>10</v>
      </c>
      <c r="I271" s="16">
        <v>50</v>
      </c>
      <c r="J271" s="16">
        <v>584</v>
      </c>
      <c r="K271" s="89"/>
    </row>
    <row r="272" spans="1:11" ht="19.5" customHeight="1" thickBot="1">
      <c r="A272" s="34"/>
      <c r="B272" s="7">
        <v>60000</v>
      </c>
      <c r="C272" s="7">
        <v>60000</v>
      </c>
      <c r="D272" s="11" t="s">
        <v>110</v>
      </c>
      <c r="E272" s="21">
        <v>23</v>
      </c>
      <c r="F272" s="16">
        <v>20</v>
      </c>
      <c r="G272" s="86">
        <v>10</v>
      </c>
      <c r="H272" s="16"/>
      <c r="I272" s="16">
        <v>50</v>
      </c>
      <c r="J272" s="16"/>
      <c r="K272" s="89"/>
    </row>
    <row r="273" spans="1:11" ht="19.5" customHeight="1" thickBot="1">
      <c r="A273" s="34"/>
      <c r="B273" s="7">
        <v>15000</v>
      </c>
      <c r="C273" s="7">
        <v>45000</v>
      </c>
      <c r="D273" s="11" t="s">
        <v>217</v>
      </c>
      <c r="E273" s="21">
        <v>32</v>
      </c>
      <c r="F273" s="16">
        <v>30</v>
      </c>
      <c r="G273" s="86">
        <v>10</v>
      </c>
      <c r="H273" s="16">
        <v>10</v>
      </c>
      <c r="I273" s="16">
        <v>50</v>
      </c>
      <c r="J273" s="16">
        <v>0</v>
      </c>
      <c r="K273" s="89"/>
    </row>
    <row r="274" spans="1:11" ht="18.75" customHeight="1" thickBot="1">
      <c r="A274" s="51"/>
      <c r="B274" s="42">
        <f>SUM(B271:B273)</f>
        <v>75000</v>
      </c>
      <c r="C274" s="42">
        <f>SUM(C271:C273)</f>
        <v>105000</v>
      </c>
      <c r="D274" s="125" t="s">
        <v>165</v>
      </c>
      <c r="E274" s="126"/>
      <c r="F274" s="126"/>
      <c r="G274" s="126"/>
      <c r="H274" s="89"/>
      <c r="I274" s="89"/>
      <c r="J274" s="89"/>
      <c r="K274" s="89"/>
    </row>
    <row r="275" spans="1:11" ht="19.5" customHeight="1" hidden="1" thickBot="1">
      <c r="A275" s="34"/>
      <c r="B275" s="7"/>
      <c r="C275" s="7"/>
      <c r="D275" s="43" t="s">
        <v>196</v>
      </c>
      <c r="E275" s="38"/>
      <c r="F275" s="38">
        <v>20</v>
      </c>
      <c r="G275" s="91">
        <v>50</v>
      </c>
      <c r="H275" s="89"/>
      <c r="I275" s="89"/>
      <c r="J275" s="89"/>
      <c r="K275" s="89"/>
    </row>
    <row r="276" spans="1:11" ht="19.5" customHeight="1" thickBot="1">
      <c r="A276" s="34"/>
      <c r="B276" s="7">
        <v>5000</v>
      </c>
      <c r="C276" s="7">
        <v>5000</v>
      </c>
      <c r="D276" s="11" t="s">
        <v>111</v>
      </c>
      <c r="E276" s="17"/>
      <c r="F276" s="16">
        <v>10</v>
      </c>
      <c r="G276" s="86">
        <v>20</v>
      </c>
      <c r="H276" s="16">
        <v>20</v>
      </c>
      <c r="I276" s="16">
        <v>50</v>
      </c>
      <c r="J276" s="16">
        <v>119</v>
      </c>
      <c r="K276" s="89"/>
    </row>
    <row r="277" spans="1:11" ht="18.75" customHeight="1" thickBot="1">
      <c r="A277" s="34"/>
      <c r="B277" s="7">
        <v>5000</v>
      </c>
      <c r="C277" s="7">
        <v>5000</v>
      </c>
      <c r="D277" s="11" t="s">
        <v>112</v>
      </c>
      <c r="E277" s="17"/>
      <c r="F277" s="16">
        <v>20</v>
      </c>
      <c r="G277" s="86">
        <v>20</v>
      </c>
      <c r="H277" s="16">
        <v>20</v>
      </c>
      <c r="I277" s="16">
        <v>50</v>
      </c>
      <c r="J277" s="16">
        <v>359</v>
      </c>
      <c r="K277" s="89"/>
    </row>
    <row r="278" spans="1:11" ht="21" thickBot="1">
      <c r="A278" s="51"/>
      <c r="B278" s="42">
        <f>SUM(B276:B277)</f>
        <v>10000</v>
      </c>
      <c r="C278" s="42">
        <f>SUM(C276:C277)</f>
        <v>10000</v>
      </c>
      <c r="D278" s="125" t="s">
        <v>182</v>
      </c>
      <c r="E278" s="126"/>
      <c r="F278" s="126"/>
      <c r="G278" s="126"/>
      <c r="H278" s="89"/>
      <c r="I278" s="89"/>
      <c r="J278" s="89"/>
      <c r="K278" s="89"/>
    </row>
    <row r="279" spans="1:11" ht="0.75" customHeight="1" thickBot="1">
      <c r="A279" s="34"/>
      <c r="B279" s="7"/>
      <c r="C279" s="7"/>
      <c r="D279" s="43" t="s">
        <v>197</v>
      </c>
      <c r="E279" s="38"/>
      <c r="F279" s="38">
        <v>40</v>
      </c>
      <c r="G279" s="91">
        <v>50</v>
      </c>
      <c r="H279" s="89"/>
      <c r="I279" s="89"/>
      <c r="J279" s="89"/>
      <c r="K279" s="89"/>
    </row>
    <row r="280" spans="1:11" ht="0.75" customHeight="1" thickBot="1">
      <c r="A280" s="34"/>
      <c r="B280" s="7"/>
      <c r="C280" s="7"/>
      <c r="D280" s="77"/>
      <c r="E280" s="78"/>
      <c r="F280" s="78"/>
      <c r="G280" s="78"/>
      <c r="H280" s="89"/>
      <c r="I280" s="89"/>
      <c r="J280" s="89"/>
      <c r="K280" s="89"/>
    </row>
    <row r="281" spans="1:11" ht="32.25" thickBot="1">
      <c r="A281" s="34"/>
      <c r="B281" s="59">
        <f>B24*5/100</f>
        <v>907450</v>
      </c>
      <c r="C281" s="59">
        <v>907450</v>
      </c>
      <c r="D281" s="11" t="s">
        <v>147</v>
      </c>
      <c r="E281" s="21">
        <v>51</v>
      </c>
      <c r="F281" s="16">
        <v>50</v>
      </c>
      <c r="G281" s="86">
        <v>40</v>
      </c>
      <c r="H281" s="16">
        <v>40</v>
      </c>
      <c r="I281" s="16">
        <v>50</v>
      </c>
      <c r="J281" s="16">
        <v>561</v>
      </c>
      <c r="K281" s="89"/>
    </row>
    <row r="282" spans="1:11" ht="32.25" thickBot="1">
      <c r="A282" s="34"/>
      <c r="B282" s="59">
        <f>B24*2.5/100</f>
        <v>453725</v>
      </c>
      <c r="C282" s="59">
        <v>453725</v>
      </c>
      <c r="D282" s="11" t="s">
        <v>234</v>
      </c>
      <c r="E282" s="21">
        <v>52</v>
      </c>
      <c r="F282" s="16">
        <v>50</v>
      </c>
      <c r="G282" s="86">
        <v>40</v>
      </c>
      <c r="H282" s="16">
        <v>40</v>
      </c>
      <c r="I282" s="16">
        <v>50</v>
      </c>
      <c r="J282" s="16">
        <v>561</v>
      </c>
      <c r="K282" s="89"/>
    </row>
    <row r="283" spans="1:11" ht="18.75" thickBot="1">
      <c r="A283" s="34"/>
      <c r="B283" s="59">
        <v>469200</v>
      </c>
      <c r="C283" s="59">
        <v>469200</v>
      </c>
      <c r="D283" s="11" t="s">
        <v>247</v>
      </c>
      <c r="E283" s="21">
        <v>61</v>
      </c>
      <c r="F283" s="16">
        <v>60</v>
      </c>
      <c r="G283" s="86">
        <v>40</v>
      </c>
      <c r="H283" s="16">
        <v>40</v>
      </c>
      <c r="I283" s="16">
        <v>50</v>
      </c>
      <c r="J283" s="16">
        <v>562</v>
      </c>
      <c r="K283" s="89"/>
    </row>
    <row r="284" spans="1:11" ht="19.5" customHeight="1" thickBot="1">
      <c r="A284" s="51"/>
      <c r="B284" s="51">
        <f>SUM(B281:B283)</f>
        <v>1830375</v>
      </c>
      <c r="C284" s="51">
        <f>SUM(C281:C283)</f>
        <v>1830375</v>
      </c>
      <c r="D284" s="125" t="s">
        <v>174</v>
      </c>
      <c r="E284" s="126"/>
      <c r="F284" s="126"/>
      <c r="G284" s="126"/>
      <c r="H284" s="89"/>
      <c r="I284" s="89"/>
      <c r="J284" s="89"/>
      <c r="K284" s="89"/>
    </row>
    <row r="285" spans="1:11" ht="18.75" customHeight="1" thickBot="1">
      <c r="A285" s="52"/>
      <c r="B285" s="52">
        <f>B274+B278+B284</f>
        <v>1915375</v>
      </c>
      <c r="C285" s="52">
        <f>C274+C278+C284</f>
        <v>1945375</v>
      </c>
      <c r="D285" s="119" t="s">
        <v>143</v>
      </c>
      <c r="E285" s="120"/>
      <c r="F285" s="120"/>
      <c r="G285" s="120"/>
      <c r="H285" s="89"/>
      <c r="I285" s="89"/>
      <c r="J285" s="89"/>
      <c r="K285" s="89"/>
    </row>
    <row r="286" spans="1:11" ht="19.5" customHeight="1" hidden="1" thickBot="1">
      <c r="A286" s="34"/>
      <c r="B286" s="50"/>
      <c r="C286" s="50"/>
      <c r="D286" s="58" t="s">
        <v>198</v>
      </c>
      <c r="E286" s="38"/>
      <c r="F286" s="38"/>
      <c r="G286" s="91">
        <v>60</v>
      </c>
      <c r="H286" s="89"/>
      <c r="I286" s="89"/>
      <c r="J286" s="89"/>
      <c r="K286" s="89"/>
    </row>
    <row r="287" spans="1:11" ht="19.5" customHeight="1" hidden="1" thickBot="1">
      <c r="A287" s="9"/>
      <c r="B287" s="102"/>
      <c r="C287" s="102"/>
      <c r="D287" s="103" t="s">
        <v>199</v>
      </c>
      <c r="E287" s="104"/>
      <c r="F287" s="104">
        <v>10</v>
      </c>
      <c r="G287" s="105">
        <v>60</v>
      </c>
      <c r="H287" s="106"/>
      <c r="I287" s="106"/>
      <c r="J287" s="106"/>
      <c r="K287" s="106"/>
    </row>
    <row r="288" spans="1:11" ht="18">
      <c r="A288" s="109"/>
      <c r="B288" s="79"/>
      <c r="C288" s="79"/>
      <c r="D288" s="110"/>
      <c r="E288" s="111"/>
      <c r="F288" s="112"/>
      <c r="G288" s="112"/>
      <c r="H288" s="112"/>
      <c r="I288" s="112"/>
      <c r="J288" s="112"/>
      <c r="K288" s="45"/>
    </row>
    <row r="289" spans="1:11" ht="18" customHeight="1" thickBot="1">
      <c r="A289" s="107"/>
      <c r="B289" s="107"/>
      <c r="C289" s="107"/>
      <c r="D289" s="121"/>
      <c r="E289" s="122"/>
      <c r="F289" s="122"/>
      <c r="G289" s="122"/>
      <c r="H289" s="108"/>
      <c r="I289" s="108"/>
      <c r="J289" s="108"/>
      <c r="K289" s="108"/>
    </row>
    <row r="290" spans="1:11" ht="37.5" customHeight="1" thickBot="1">
      <c r="A290" s="52"/>
      <c r="B290" s="52">
        <f>B208+B248+B269+B285+B289</f>
        <v>28439175</v>
      </c>
      <c r="C290" s="52">
        <f>C208+C248+C269+C285+C289</f>
        <v>28021800</v>
      </c>
      <c r="D290" s="115" t="s">
        <v>293</v>
      </c>
      <c r="E290" s="116"/>
      <c r="F290" s="116"/>
      <c r="G290" s="117"/>
      <c r="H290" s="113"/>
      <c r="I290" s="89"/>
      <c r="J290" s="89"/>
      <c r="K290" s="89"/>
    </row>
    <row r="291" spans="1:11" ht="37.5" customHeight="1" thickBot="1">
      <c r="A291" s="109"/>
      <c r="B291" s="79"/>
      <c r="C291" s="79"/>
      <c r="D291" s="110"/>
      <c r="E291" s="111"/>
      <c r="F291" s="112"/>
      <c r="G291" s="112"/>
      <c r="H291" s="112"/>
      <c r="I291" s="112"/>
      <c r="J291" s="112"/>
      <c r="K291" s="45"/>
    </row>
    <row r="292" spans="1:11" ht="22.5" customHeight="1" thickBot="1">
      <c r="A292" s="12"/>
      <c r="B292" s="13"/>
      <c r="C292" s="13"/>
      <c r="D292" s="123" t="s">
        <v>129</v>
      </c>
      <c r="E292" s="123"/>
      <c r="F292" s="123"/>
      <c r="G292" s="124"/>
      <c r="H292" s="114"/>
      <c r="I292" s="114"/>
      <c r="J292" s="114"/>
      <c r="K292" s="114"/>
    </row>
    <row r="293" spans="1:11" ht="19.5" customHeight="1" thickBot="1">
      <c r="A293" s="12"/>
      <c r="B293" s="13">
        <v>40000</v>
      </c>
      <c r="C293" s="13">
        <v>40000</v>
      </c>
      <c r="D293" s="84" t="s">
        <v>289</v>
      </c>
      <c r="E293" s="99"/>
      <c r="F293" s="99"/>
      <c r="G293" s="84"/>
      <c r="H293" s="100"/>
      <c r="I293" s="100"/>
      <c r="J293" s="100"/>
      <c r="K293" s="100"/>
    </row>
    <row r="294" spans="1:11" ht="20.25" customHeight="1" thickBot="1">
      <c r="A294" s="12"/>
      <c r="B294" s="13">
        <v>1000</v>
      </c>
      <c r="C294" s="13">
        <v>1000</v>
      </c>
      <c r="D294" s="84" t="s">
        <v>288</v>
      </c>
      <c r="E294" s="99"/>
      <c r="F294" s="99"/>
      <c r="G294" s="84"/>
      <c r="H294" s="100"/>
      <c r="I294" s="100"/>
      <c r="J294" s="100"/>
      <c r="K294" s="100"/>
    </row>
    <row r="295" spans="1:11" ht="22.5" customHeight="1" thickBot="1">
      <c r="A295" s="12"/>
      <c r="B295" s="13">
        <v>4500000</v>
      </c>
      <c r="C295" s="13">
        <v>4500000</v>
      </c>
      <c r="D295" s="84" t="s">
        <v>290</v>
      </c>
      <c r="E295" s="99"/>
      <c r="F295" s="99"/>
      <c r="G295" s="84"/>
      <c r="H295" s="100"/>
      <c r="I295" s="100"/>
      <c r="J295" s="100"/>
      <c r="K295" s="100"/>
    </row>
    <row r="296" spans="1:15" ht="19.5" customHeight="1" thickBot="1">
      <c r="A296" s="12"/>
      <c r="B296" s="13">
        <v>500000</v>
      </c>
      <c r="C296" s="13">
        <v>500000</v>
      </c>
      <c r="D296" s="84" t="s">
        <v>291</v>
      </c>
      <c r="E296" s="99"/>
      <c r="F296" s="99"/>
      <c r="G296" s="84"/>
      <c r="H296" s="100"/>
      <c r="I296" s="100"/>
      <c r="J296" s="100"/>
      <c r="K296" s="100"/>
      <c r="M296" s="74"/>
      <c r="N296" s="74"/>
      <c r="O296" s="44"/>
    </row>
    <row r="297" spans="1:15" ht="23.25" customHeight="1" thickBot="1">
      <c r="A297" s="12"/>
      <c r="B297" s="13">
        <f>+B293+B294+B295+B296</f>
        <v>5041000</v>
      </c>
      <c r="C297" s="13">
        <f>+C293+C294+C295+C296</f>
        <v>5041000</v>
      </c>
      <c r="D297" s="84" t="s">
        <v>292</v>
      </c>
      <c r="E297" s="99"/>
      <c r="F297" s="99"/>
      <c r="G297" s="84"/>
      <c r="H297" s="100"/>
      <c r="I297" s="100"/>
      <c r="J297" s="100"/>
      <c r="K297" s="100"/>
      <c r="M297" s="74"/>
      <c r="N297" s="74"/>
      <c r="O297" s="44"/>
    </row>
    <row r="298" spans="1:15" ht="23.25" customHeight="1" thickBot="1">
      <c r="A298" s="60"/>
      <c r="B298" s="101"/>
      <c r="C298" s="101"/>
      <c r="D298" s="44"/>
      <c r="E298" s="44"/>
      <c r="F298" s="44"/>
      <c r="G298" s="44"/>
      <c r="H298" s="94"/>
      <c r="I298" s="94"/>
      <c r="J298" s="94"/>
      <c r="K298" s="94"/>
      <c r="M298" s="74"/>
      <c r="N298" s="74"/>
      <c r="O298" s="44"/>
    </row>
    <row r="299" spans="1:15" ht="23.25" customHeight="1" thickBot="1">
      <c r="A299" s="52"/>
      <c r="B299" s="52">
        <f>B290+B297</f>
        <v>33480175</v>
      </c>
      <c r="C299" s="52">
        <f>C290+C297</f>
        <v>33062800</v>
      </c>
      <c r="D299" s="115" t="s">
        <v>294</v>
      </c>
      <c r="E299" s="116"/>
      <c r="F299" s="116"/>
      <c r="G299" s="117"/>
      <c r="H299" s="113"/>
      <c r="I299" s="89"/>
      <c r="J299" s="89"/>
      <c r="K299" s="89"/>
      <c r="M299" s="74"/>
      <c r="N299" s="74"/>
      <c r="O299" s="44"/>
    </row>
    <row r="300" spans="1:15" ht="23.25" customHeight="1">
      <c r="A300" s="60"/>
      <c r="B300" s="101"/>
      <c r="C300" s="101"/>
      <c r="D300" s="44"/>
      <c r="E300" s="44"/>
      <c r="F300" s="44"/>
      <c r="G300" s="44"/>
      <c r="H300" s="94"/>
      <c r="I300" s="94"/>
      <c r="J300" s="94"/>
      <c r="K300" s="94"/>
      <c r="M300" s="74"/>
      <c r="N300" s="74"/>
      <c r="O300" s="44"/>
    </row>
    <row r="301" spans="1:15" ht="23.25" customHeight="1">
      <c r="A301" s="60"/>
      <c r="B301" s="101"/>
      <c r="C301" s="101"/>
      <c r="D301" s="44"/>
      <c r="E301" s="44"/>
      <c r="F301" s="44"/>
      <c r="G301" s="44"/>
      <c r="H301" s="94"/>
      <c r="I301" s="94"/>
      <c r="J301" s="94"/>
      <c r="K301" s="94"/>
      <c r="M301" s="74"/>
      <c r="N301" s="74"/>
      <c r="O301" s="44"/>
    </row>
    <row r="302" spans="1:15" ht="23.25" customHeight="1">
      <c r="A302" s="60"/>
      <c r="B302" s="101"/>
      <c r="C302" s="101"/>
      <c r="D302" s="44"/>
      <c r="E302" s="44"/>
      <c r="F302" s="44"/>
      <c r="G302" s="44"/>
      <c r="H302" s="94"/>
      <c r="I302" s="94"/>
      <c r="J302" s="94"/>
      <c r="K302" s="94"/>
      <c r="M302" s="74"/>
      <c r="N302" s="74"/>
      <c r="O302" s="44"/>
    </row>
    <row r="303" spans="1:15" ht="23.25" customHeight="1">
      <c r="A303" s="60"/>
      <c r="B303" s="101"/>
      <c r="C303" s="101"/>
      <c r="D303" s="44"/>
      <c r="E303" s="44"/>
      <c r="F303" s="44"/>
      <c r="G303" s="44"/>
      <c r="H303" s="94"/>
      <c r="I303" s="94"/>
      <c r="J303" s="94"/>
      <c r="K303" s="94"/>
      <c r="M303" s="74"/>
      <c r="N303" s="74"/>
      <c r="O303" s="44"/>
    </row>
    <row r="304" spans="1:15" ht="23.25" customHeight="1">
      <c r="A304" s="60"/>
      <c r="B304" s="101"/>
      <c r="C304" s="101"/>
      <c r="D304" s="44"/>
      <c r="E304" s="44"/>
      <c r="F304" s="44"/>
      <c r="G304" s="44"/>
      <c r="H304" s="94"/>
      <c r="I304" s="94"/>
      <c r="J304" s="94"/>
      <c r="K304" s="94"/>
      <c r="M304" s="74"/>
      <c r="N304" s="74"/>
      <c r="O304" s="44"/>
    </row>
    <row r="305" spans="1:15" ht="23.25" customHeight="1">
      <c r="A305" s="60"/>
      <c r="B305" s="101"/>
      <c r="C305" s="101"/>
      <c r="D305" s="44"/>
      <c r="E305" s="44"/>
      <c r="F305" s="44"/>
      <c r="G305" s="44"/>
      <c r="H305" s="94"/>
      <c r="I305" s="94"/>
      <c r="J305" s="94"/>
      <c r="K305" s="94"/>
      <c r="M305" s="74"/>
      <c r="N305" s="74"/>
      <c r="O305" s="44"/>
    </row>
    <row r="306" spans="1:15" ht="23.25" customHeight="1">
      <c r="A306" s="60"/>
      <c r="B306" s="101"/>
      <c r="C306" s="101">
        <f>B99</f>
        <v>28950100</v>
      </c>
      <c r="D306" s="44" t="s">
        <v>296</v>
      </c>
      <c r="E306" s="44"/>
      <c r="F306" s="44"/>
      <c r="G306" s="44"/>
      <c r="H306" s="94"/>
      <c r="I306" s="94"/>
      <c r="J306" s="94"/>
      <c r="K306" s="94"/>
      <c r="M306" s="74"/>
      <c r="N306" s="74"/>
      <c r="O306" s="44"/>
    </row>
    <row r="307" spans="3:19" ht="23.25" customHeight="1">
      <c r="C307" s="101">
        <f>B290</f>
        <v>28439175</v>
      </c>
      <c r="D307" s="44" t="s">
        <v>297</v>
      </c>
      <c r="H307" s="74"/>
      <c r="I307" s="74"/>
      <c r="J307" s="44"/>
      <c r="M307" s="74"/>
      <c r="N307" s="74"/>
      <c r="O307" s="44"/>
      <c r="Q307" s="74">
        <f>B99</f>
        <v>28950100</v>
      </c>
      <c r="R307" s="74"/>
      <c r="S307" s="44" t="s">
        <v>226</v>
      </c>
    </row>
    <row r="308" spans="3:19" ht="23.25" customHeight="1">
      <c r="C308" s="79">
        <f>C306-C307</f>
        <v>510925</v>
      </c>
      <c r="D308" s="44" t="s">
        <v>245</v>
      </c>
      <c r="H308" s="74"/>
      <c r="I308" s="74"/>
      <c r="J308" s="44"/>
      <c r="M308" s="74"/>
      <c r="N308" s="44"/>
      <c r="O308" s="44"/>
      <c r="Q308" s="74">
        <f>B290-B289</f>
        <v>28439175</v>
      </c>
      <c r="R308" s="74"/>
      <c r="S308" s="44" t="s">
        <v>227</v>
      </c>
    </row>
    <row r="309" spans="1:19" ht="23.25" customHeight="1" thickBot="1">
      <c r="A309" s="109"/>
      <c r="B309" s="79"/>
      <c r="C309" s="79"/>
      <c r="D309" s="110"/>
      <c r="E309" s="111"/>
      <c r="F309" s="112"/>
      <c r="G309" s="112"/>
      <c r="H309" s="112"/>
      <c r="I309" s="112"/>
      <c r="J309" s="112"/>
      <c r="K309" s="45"/>
      <c r="M309" s="74"/>
      <c r="N309" s="44"/>
      <c r="O309" s="44"/>
      <c r="Q309" s="74"/>
      <c r="R309" s="74"/>
      <c r="S309" s="44"/>
    </row>
    <row r="310" spans="1:19" ht="34.5" customHeight="1" thickBot="1">
      <c r="A310" s="34"/>
      <c r="B310" s="59">
        <v>2201300</v>
      </c>
      <c r="C310" s="59">
        <v>2593200</v>
      </c>
      <c r="D310" s="11" t="s">
        <v>295</v>
      </c>
      <c r="E310" s="21">
        <v>11</v>
      </c>
      <c r="F310" s="16">
        <v>10</v>
      </c>
      <c r="G310" s="86">
        <v>20</v>
      </c>
      <c r="H310" s="16">
        <v>20</v>
      </c>
      <c r="I310" s="16">
        <v>10</v>
      </c>
      <c r="J310" s="16"/>
      <c r="M310" s="74"/>
      <c r="N310" s="44"/>
      <c r="O310" s="44"/>
      <c r="Q310" s="74"/>
      <c r="R310" s="74"/>
      <c r="S310" s="44"/>
    </row>
    <row r="311" spans="3:19" ht="23.25" customHeight="1">
      <c r="C311" s="79"/>
      <c r="D311" s="118"/>
      <c r="E311" s="118"/>
      <c r="H311" s="74"/>
      <c r="I311" s="44"/>
      <c r="J311" s="44"/>
      <c r="M311" s="74"/>
      <c r="N311" s="44"/>
      <c r="O311" s="44"/>
      <c r="Q311" s="74">
        <f>Q307-Q308</f>
        <v>510925</v>
      </c>
      <c r="R311" s="74"/>
      <c r="S311" s="44" t="s">
        <v>225</v>
      </c>
    </row>
    <row r="312" spans="3:19" ht="20.25" customHeight="1">
      <c r="C312" s="6">
        <f>C308</f>
        <v>510925</v>
      </c>
      <c r="D312" s="44" t="s">
        <v>245</v>
      </c>
      <c r="E312" s="45"/>
      <c r="F312" s="45"/>
      <c r="G312" s="45"/>
      <c r="H312" s="74"/>
      <c r="I312" s="44"/>
      <c r="J312" s="44"/>
      <c r="M312" s="75"/>
      <c r="N312" s="118"/>
      <c r="O312" s="118"/>
      <c r="Q312" s="74">
        <f>Q311</f>
        <v>510925</v>
      </c>
      <c r="R312" s="44" t="s">
        <v>225</v>
      </c>
      <c r="S312" s="44"/>
    </row>
    <row r="313" spans="3:19" ht="20.25" customHeight="1">
      <c r="C313" s="6">
        <f>B310</f>
        <v>2201300</v>
      </c>
      <c r="D313" s="118" t="s">
        <v>295</v>
      </c>
      <c r="E313" s="118"/>
      <c r="F313" s="118"/>
      <c r="G313" s="118"/>
      <c r="H313" s="74"/>
      <c r="I313" s="44"/>
      <c r="J313" s="44"/>
      <c r="M313" s="75"/>
      <c r="N313" s="44"/>
      <c r="O313" s="44"/>
      <c r="Q313" s="74"/>
      <c r="R313" s="44"/>
      <c r="S313" s="44"/>
    </row>
    <row r="314" spans="2:19" ht="35.25" customHeight="1" thickBot="1">
      <c r="B314" s="74"/>
      <c r="C314" s="79">
        <f>C312-C313</f>
        <v>-1690375</v>
      </c>
      <c r="D314" s="44" t="s">
        <v>286</v>
      </c>
      <c r="E314" s="45"/>
      <c r="F314" s="45"/>
      <c r="G314" s="45"/>
      <c r="H314" s="75"/>
      <c r="I314" s="118"/>
      <c r="J314" s="118"/>
      <c r="Q314" s="74">
        <v>2201300</v>
      </c>
      <c r="R314" s="118" t="s">
        <v>224</v>
      </c>
      <c r="S314" s="118"/>
    </row>
    <row r="315" spans="3:19" ht="36" customHeight="1" thickBot="1">
      <c r="C315" s="79"/>
      <c r="D315" s="118"/>
      <c r="E315" s="118"/>
      <c r="F315" s="45"/>
      <c r="G315" s="45"/>
      <c r="H315" s="75"/>
      <c r="I315" s="44"/>
      <c r="J315" s="44"/>
      <c r="Q315" s="96">
        <f>Q312-Q314</f>
        <v>-1690375</v>
      </c>
      <c r="R315" s="118" t="s">
        <v>225</v>
      </c>
      <c r="S315" s="118"/>
    </row>
    <row r="316" spans="3:10" ht="23.25" customHeight="1">
      <c r="C316" s="79"/>
      <c r="D316" s="44"/>
      <c r="E316" s="45"/>
      <c r="F316" s="45"/>
      <c r="G316" s="45"/>
      <c r="H316" s="6"/>
      <c r="I316" s="118"/>
      <c r="J316" s="118"/>
    </row>
    <row r="317" spans="3:10" ht="23.25" customHeight="1">
      <c r="C317" s="79"/>
      <c r="D317" s="118"/>
      <c r="E317" s="118"/>
      <c r="F317" s="45"/>
      <c r="G317" s="45"/>
      <c r="H317" s="75"/>
      <c r="I317" s="118"/>
      <c r="J317" s="118"/>
    </row>
    <row r="318" spans="3:7" ht="19.5" customHeight="1">
      <c r="C318" s="6"/>
      <c r="D318" s="28"/>
      <c r="E318" s="28"/>
      <c r="F318" s="28"/>
      <c r="G318" s="28"/>
    </row>
    <row r="319" spans="3:7" ht="19.5" customHeight="1">
      <c r="C319" s="6"/>
      <c r="D319" s="28"/>
      <c r="E319" s="28"/>
      <c r="F319" s="28"/>
      <c r="G319" s="28"/>
    </row>
    <row r="320" spans="3:7" ht="19.5" customHeight="1">
      <c r="C320" s="6"/>
      <c r="D320" s="28"/>
      <c r="E320" s="28"/>
      <c r="F320" s="28"/>
      <c r="G320" s="28"/>
    </row>
    <row r="321" spans="3:7" ht="19.5" customHeight="1">
      <c r="C321" s="6"/>
      <c r="D321" s="28"/>
      <c r="E321" s="28"/>
      <c r="F321" s="28"/>
      <c r="G321" s="28"/>
    </row>
    <row r="322" spans="3:7" ht="19.5" customHeight="1">
      <c r="C322" s="6"/>
      <c r="D322" s="28"/>
      <c r="E322" s="28"/>
      <c r="F322" s="28"/>
      <c r="G322" s="28"/>
    </row>
    <row r="323" spans="3:7" ht="19.5" customHeight="1">
      <c r="C323" s="6"/>
      <c r="D323" s="28"/>
      <c r="E323" s="28"/>
      <c r="F323" s="28"/>
      <c r="G323" s="28"/>
    </row>
    <row r="324" spans="3:7" ht="19.5" customHeight="1">
      <c r="C324" s="6"/>
      <c r="D324" s="28"/>
      <c r="E324" s="28"/>
      <c r="F324" s="28"/>
      <c r="G324" s="28"/>
    </row>
    <row r="325" spans="3:7" ht="19.5" customHeight="1">
      <c r="C325" s="6"/>
      <c r="D325" s="28"/>
      <c r="E325" s="28"/>
      <c r="F325" s="28"/>
      <c r="G325" s="28"/>
    </row>
    <row r="326" spans="3:7" ht="19.5" customHeight="1">
      <c r="C326" s="6"/>
      <c r="D326" s="28"/>
      <c r="E326" s="28"/>
      <c r="F326" s="28"/>
      <c r="G326" s="28"/>
    </row>
    <row r="327" ht="19.5" customHeight="1"/>
    <row r="328" ht="19.5" customHeight="1"/>
    <row r="329" ht="19.5" customHeight="1">
      <c r="C329" s="3"/>
    </row>
    <row r="330" ht="19.5" customHeight="1">
      <c r="C330" s="3"/>
    </row>
    <row r="331" ht="19.5" customHeight="1">
      <c r="C331" s="3"/>
    </row>
    <row r="332" ht="19.5" customHeight="1">
      <c r="C332" s="3"/>
    </row>
    <row r="333" ht="19.5" customHeight="1">
      <c r="C333" s="3"/>
    </row>
    <row r="334" ht="19.5" customHeight="1">
      <c r="C334" s="3"/>
    </row>
    <row r="335" ht="19.5" customHeight="1"/>
    <row r="336" ht="19.5" customHeight="1">
      <c r="C336" s="4"/>
    </row>
    <row r="337" ht="19.5" customHeight="1">
      <c r="C337" s="4"/>
    </row>
    <row r="338" ht="19.5" customHeight="1">
      <c r="C338" s="4"/>
    </row>
    <row r="339" ht="19.5" customHeight="1">
      <c r="C339" s="4"/>
    </row>
    <row r="340" ht="19.5" customHeight="1">
      <c r="C340" s="4"/>
    </row>
    <row r="341" ht="19.5" customHeight="1">
      <c r="C341" s="4"/>
    </row>
    <row r="342" ht="19.5" customHeight="1">
      <c r="C342" s="4"/>
    </row>
    <row r="343" ht="19.5" customHeight="1">
      <c r="C343" s="4"/>
    </row>
    <row r="344" ht="19.5" customHeight="1"/>
    <row r="346" ht="27.75" customHeight="1" hidden="1" thickBot="1"/>
    <row r="347" ht="19.5" customHeight="1"/>
    <row r="349" ht="27.75" customHeight="1"/>
    <row r="352" ht="23.25" customHeight="1"/>
    <row r="353" ht="24.75" customHeight="1"/>
    <row r="354" ht="21" customHeight="1"/>
  </sheetData>
  <sheetProtection/>
  <mergeCells count="282">
    <mergeCell ref="D1:D2"/>
    <mergeCell ref="E1:E2"/>
    <mergeCell ref="F1:F2"/>
    <mergeCell ref="G1:G2"/>
    <mergeCell ref="H1:I2"/>
    <mergeCell ref="J1:K2"/>
    <mergeCell ref="H4:I4"/>
    <mergeCell ref="J4:K4"/>
    <mergeCell ref="H5:I5"/>
    <mergeCell ref="J5:K5"/>
    <mergeCell ref="D6:G6"/>
    <mergeCell ref="H6:I6"/>
    <mergeCell ref="J6:K6"/>
    <mergeCell ref="D7:G7"/>
    <mergeCell ref="H7:I7"/>
    <mergeCell ref="J7:K7"/>
    <mergeCell ref="O7:O8"/>
    <mergeCell ref="P7:P8"/>
    <mergeCell ref="Q7:Q8"/>
    <mergeCell ref="R7:R8"/>
    <mergeCell ref="S7:S8"/>
    <mergeCell ref="H8:I8"/>
    <mergeCell ref="J8:K8"/>
    <mergeCell ref="H9:I9"/>
    <mergeCell ref="J9:K9"/>
    <mergeCell ref="H10:I10"/>
    <mergeCell ref="J10:K10"/>
    <mergeCell ref="D11:G11"/>
    <mergeCell ref="H11:I11"/>
    <mergeCell ref="J11:K11"/>
    <mergeCell ref="D12:G12"/>
    <mergeCell ref="H12:I12"/>
    <mergeCell ref="J12:K12"/>
    <mergeCell ref="H13:I13"/>
    <mergeCell ref="J13:K13"/>
    <mergeCell ref="H14:I14"/>
    <mergeCell ref="J14:K14"/>
    <mergeCell ref="H15:I15"/>
    <mergeCell ref="J15:K15"/>
    <mergeCell ref="D16:G16"/>
    <mergeCell ref="H16:I16"/>
    <mergeCell ref="J16:K16"/>
    <mergeCell ref="D17:G17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D22:G22"/>
    <mergeCell ref="H22:I22"/>
    <mergeCell ref="J22:K22"/>
    <mergeCell ref="D23:G23"/>
    <mergeCell ref="H23:I23"/>
    <mergeCell ref="J23:K23"/>
    <mergeCell ref="H24:I24"/>
    <mergeCell ref="J24:K24"/>
    <mergeCell ref="D25:G25"/>
    <mergeCell ref="H25:I25"/>
    <mergeCell ref="J25:K25"/>
    <mergeCell ref="D26:G26"/>
    <mergeCell ref="H26:I26"/>
    <mergeCell ref="J26:K26"/>
    <mergeCell ref="H27:I27"/>
    <mergeCell ref="J27:K27"/>
    <mergeCell ref="H28:I28"/>
    <mergeCell ref="J28:K28"/>
    <mergeCell ref="H29:I29"/>
    <mergeCell ref="J29:K29"/>
    <mergeCell ref="H30:I30"/>
    <mergeCell ref="J30:K30"/>
    <mergeCell ref="H31:I31"/>
    <mergeCell ref="J31:K31"/>
    <mergeCell ref="D32:G32"/>
    <mergeCell ref="H32:I32"/>
    <mergeCell ref="J32:K32"/>
    <mergeCell ref="H33:I33"/>
    <mergeCell ref="J33:K33"/>
    <mergeCell ref="D34:G34"/>
    <mergeCell ref="H34:I34"/>
    <mergeCell ref="J34:K34"/>
    <mergeCell ref="H35:I35"/>
    <mergeCell ref="J35:K35"/>
    <mergeCell ref="H36:I36"/>
    <mergeCell ref="J36:K36"/>
    <mergeCell ref="H37:I37"/>
    <mergeCell ref="J37:K37"/>
    <mergeCell ref="D38:G38"/>
    <mergeCell ref="H38:I38"/>
    <mergeCell ref="J38:K38"/>
    <mergeCell ref="D39:G39"/>
    <mergeCell ref="H39:I39"/>
    <mergeCell ref="J39:K39"/>
    <mergeCell ref="H40:I40"/>
    <mergeCell ref="J40:K40"/>
    <mergeCell ref="H41:I41"/>
    <mergeCell ref="J41:K41"/>
    <mergeCell ref="H42:I42"/>
    <mergeCell ref="J42:K42"/>
    <mergeCell ref="H43:I43"/>
    <mergeCell ref="J43:K43"/>
    <mergeCell ref="H44:I44"/>
    <mergeCell ref="J44:K44"/>
    <mergeCell ref="H45:I45"/>
    <mergeCell ref="J45:K45"/>
    <mergeCell ref="H46:I46"/>
    <mergeCell ref="J46:K46"/>
    <mergeCell ref="H47:I47"/>
    <mergeCell ref="J47:K47"/>
    <mergeCell ref="H48:I48"/>
    <mergeCell ref="J48:K48"/>
    <mergeCell ref="H49:I49"/>
    <mergeCell ref="J49:K49"/>
    <mergeCell ref="H50:I50"/>
    <mergeCell ref="J50:K50"/>
    <mergeCell ref="H51:I51"/>
    <mergeCell ref="J51:K51"/>
    <mergeCell ref="D52:G52"/>
    <mergeCell ref="H52:I52"/>
    <mergeCell ref="J52:K52"/>
    <mergeCell ref="H53:I53"/>
    <mergeCell ref="J53:K53"/>
    <mergeCell ref="H54:I54"/>
    <mergeCell ref="J54:K54"/>
    <mergeCell ref="H55:I55"/>
    <mergeCell ref="J55:K55"/>
    <mergeCell ref="D56:G56"/>
    <mergeCell ref="H56:I56"/>
    <mergeCell ref="J56:K56"/>
    <mergeCell ref="D57:G57"/>
    <mergeCell ref="H57:I57"/>
    <mergeCell ref="J57:K57"/>
    <mergeCell ref="H58:I58"/>
    <mergeCell ref="J58:K58"/>
    <mergeCell ref="H59:I59"/>
    <mergeCell ref="J59:K59"/>
    <mergeCell ref="H60:I60"/>
    <mergeCell ref="J60:K60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D78:G78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H83:I83"/>
    <mergeCell ref="J83:K83"/>
    <mergeCell ref="J89:K89"/>
    <mergeCell ref="H84:I84"/>
    <mergeCell ref="J84:K84"/>
    <mergeCell ref="H85:I85"/>
    <mergeCell ref="J85:K85"/>
    <mergeCell ref="H86:I86"/>
    <mergeCell ref="J86:K86"/>
    <mergeCell ref="D92:G92"/>
    <mergeCell ref="H92:I92"/>
    <mergeCell ref="J92:K92"/>
    <mergeCell ref="H87:I87"/>
    <mergeCell ref="J87:K87"/>
    <mergeCell ref="D88:G88"/>
    <mergeCell ref="H88:I88"/>
    <mergeCell ref="J88:K88"/>
    <mergeCell ref="D89:G89"/>
    <mergeCell ref="H89:I89"/>
    <mergeCell ref="H95:I95"/>
    <mergeCell ref="J95:K95"/>
    <mergeCell ref="H90:I90"/>
    <mergeCell ref="J90:K90"/>
    <mergeCell ref="H91:I91"/>
    <mergeCell ref="J91:K91"/>
    <mergeCell ref="H96:I96"/>
    <mergeCell ref="J96:K96"/>
    <mergeCell ref="D97:G97"/>
    <mergeCell ref="H97:I97"/>
    <mergeCell ref="J97:K97"/>
    <mergeCell ref="H93:I93"/>
    <mergeCell ref="J93:K93"/>
    <mergeCell ref="H94:I94"/>
    <mergeCell ref="J94:K94"/>
    <mergeCell ref="D95:G95"/>
    <mergeCell ref="D98:G98"/>
    <mergeCell ref="H98:I98"/>
    <mergeCell ref="J98:K98"/>
    <mergeCell ref="D99:G99"/>
    <mergeCell ref="H99:I99"/>
    <mergeCell ref="J99:K99"/>
    <mergeCell ref="H115:H116"/>
    <mergeCell ref="I115:I116"/>
    <mergeCell ref="D101:G101"/>
    <mergeCell ref="H101:I101"/>
    <mergeCell ref="J101:K101"/>
    <mergeCell ref="D108:G108"/>
    <mergeCell ref="H108:I108"/>
    <mergeCell ref="J108:K108"/>
    <mergeCell ref="J115:J116"/>
    <mergeCell ref="K115:K116"/>
    <mergeCell ref="D136:G136"/>
    <mergeCell ref="D161:G161"/>
    <mergeCell ref="D198:G198"/>
    <mergeCell ref="D202:G202"/>
    <mergeCell ref="D115:D116"/>
    <mergeCell ref="E115:E116"/>
    <mergeCell ref="F115:F116"/>
    <mergeCell ref="G115:G116"/>
    <mergeCell ref="D207:G207"/>
    <mergeCell ref="D208:G208"/>
    <mergeCell ref="D218:G218"/>
    <mergeCell ref="D226:G226"/>
    <mergeCell ref="D233:G233"/>
    <mergeCell ref="D235:G235"/>
    <mergeCell ref="D284:G284"/>
    <mergeCell ref="D237:G237"/>
    <mergeCell ref="D241:G241"/>
    <mergeCell ref="D243:G243"/>
    <mergeCell ref="D247:G247"/>
    <mergeCell ref="D248:G248"/>
    <mergeCell ref="D257:G257"/>
    <mergeCell ref="D285:G285"/>
    <mergeCell ref="D289:G289"/>
    <mergeCell ref="D290:G290"/>
    <mergeCell ref="D311:E311"/>
    <mergeCell ref="D292:G292"/>
    <mergeCell ref="D263:G263"/>
    <mergeCell ref="D268:G268"/>
    <mergeCell ref="D269:G269"/>
    <mergeCell ref="D274:G274"/>
    <mergeCell ref="D278:G278"/>
    <mergeCell ref="N312:O312"/>
    <mergeCell ref="I314:J314"/>
    <mergeCell ref="R314:S314"/>
    <mergeCell ref="D315:E315"/>
    <mergeCell ref="R315:S315"/>
    <mergeCell ref="I316:J316"/>
    <mergeCell ref="H292:I292"/>
    <mergeCell ref="J292:K292"/>
    <mergeCell ref="D299:G299"/>
    <mergeCell ref="D313:E313"/>
    <mergeCell ref="F313:G313"/>
    <mergeCell ref="D317:E317"/>
    <mergeCell ref="I317:J317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cu</cp:lastModifiedBy>
  <cp:lastPrinted>2018-10-30T08:16:39Z</cp:lastPrinted>
  <dcterms:created xsi:type="dcterms:W3CDTF">2004-10-20T20:41:23Z</dcterms:created>
  <dcterms:modified xsi:type="dcterms:W3CDTF">2018-11-08T12:27:26Z</dcterms:modified>
  <cp:category/>
  <cp:version/>
  <cp:contentType/>
  <cp:contentStatus/>
</cp:coreProperties>
</file>