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firstSheet="2" activeTab="5"/>
  </bookViews>
  <sheets>
    <sheet name="ETAT DES BUDGETS ANNEXES" sheetId="8" r:id="rId1"/>
    <sheet name="ETAT DES COMPTES SPECIAUX" sheetId="7" r:id="rId2"/>
    <sheet name="ETAT DES DEPENSES EQUIPEMENT" sheetId="6" r:id="rId3"/>
    <sheet name="ETAT DES DEPENSES FONCTIONNEMEN" sheetId="5" r:id="rId4"/>
    <sheet name="ETAT SUBVENTION ET DONS FINANCI" sheetId="4" r:id="rId5"/>
    <sheet name="ETAT DES EMPRUNT" sheetId="1" r:id="rId6"/>
    <sheet name="Feuil2" sheetId="2" r:id="rId7"/>
    <sheet name="Feuil3" sheetId="3" r:id="rId8"/>
  </sheets>
  <calcPr calcId="124519"/>
</workbook>
</file>

<file path=xl/calcChain.xml><?xml version="1.0" encoding="utf-8"?>
<calcChain xmlns="http://schemas.openxmlformats.org/spreadsheetml/2006/main">
  <c r="H15" i="1"/>
  <c r="H14"/>
  <c r="H13"/>
  <c r="H12"/>
  <c r="H11"/>
  <c r="G15"/>
  <c r="G14"/>
  <c r="G13"/>
  <c r="G12"/>
  <c r="G11"/>
  <c r="F15"/>
  <c r="F14"/>
  <c r="F13"/>
  <c r="F12"/>
  <c r="F11"/>
  <c r="O33"/>
  <c r="R30"/>
  <c r="R31"/>
  <c r="R32"/>
  <c r="R33"/>
  <c r="R29"/>
  <c r="O32"/>
  <c r="O31"/>
  <c r="O30"/>
  <c r="O29"/>
  <c r="D75" i="5"/>
  <c r="E75"/>
  <c r="D69"/>
  <c r="E69"/>
  <c r="D68"/>
  <c r="E68"/>
  <c r="D66"/>
  <c r="E66"/>
  <c r="D65"/>
  <c r="E65"/>
  <c r="D64"/>
  <c r="E64"/>
  <c r="D57"/>
  <c r="E57"/>
  <c r="D50"/>
  <c r="E50"/>
  <c r="D49"/>
  <c r="E49" s="1"/>
  <c r="D48"/>
  <c r="E48"/>
  <c r="D47"/>
  <c r="E47" s="1"/>
  <c r="D46"/>
  <c r="E46" s="1"/>
  <c r="D42"/>
  <c r="E42" s="1"/>
  <c r="D37"/>
  <c r="E37" s="1"/>
  <c r="D31"/>
  <c r="E31" s="1"/>
  <c r="D12"/>
  <c r="E12" s="1"/>
  <c r="D13"/>
  <c r="D14"/>
  <c r="E14" s="1"/>
  <c r="D15"/>
  <c r="E15" s="1"/>
  <c r="D16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D29"/>
  <c r="E29" s="1"/>
  <c r="D30"/>
  <c r="D32"/>
  <c r="E32" s="1"/>
  <c r="D33"/>
  <c r="E33" s="1"/>
  <c r="D34"/>
  <c r="E34" s="1"/>
  <c r="D35"/>
  <c r="E35" s="1"/>
  <c r="D36"/>
  <c r="E36" s="1"/>
  <c r="D38"/>
  <c r="E38" s="1"/>
  <c r="D39"/>
  <c r="E39" s="1"/>
  <c r="D40"/>
  <c r="E40" s="1"/>
  <c r="D41"/>
  <c r="D43"/>
  <c r="E43" s="1"/>
  <c r="D44"/>
  <c r="E44" s="1"/>
  <c r="D45"/>
  <c r="D51"/>
  <c r="D52"/>
  <c r="E52" s="1"/>
  <c r="D53"/>
  <c r="E53" s="1"/>
  <c r="D54"/>
  <c r="E54" s="1"/>
  <c r="D55"/>
  <c r="E55" s="1"/>
  <c r="D56"/>
  <c r="E56" s="1"/>
  <c r="D58"/>
  <c r="E58" s="1"/>
  <c r="D59"/>
  <c r="E59" s="1"/>
  <c r="D60"/>
  <c r="D61"/>
  <c r="E61" s="1"/>
  <c r="D62"/>
  <c r="E62" s="1"/>
  <c r="D63"/>
  <c r="E63" s="1"/>
  <c r="D67"/>
  <c r="D70"/>
  <c r="E70" s="1"/>
  <c r="D71"/>
  <c r="E71" s="1"/>
  <c r="D72"/>
  <c r="E72" s="1"/>
  <c r="D73"/>
  <c r="E73" s="1"/>
  <c r="D74"/>
  <c r="E74" s="1"/>
  <c r="D76"/>
  <c r="E76" s="1"/>
  <c r="D77"/>
  <c r="E77" s="1"/>
  <c r="D78"/>
  <c r="E78" s="1"/>
  <c r="D79"/>
  <c r="E79" s="1"/>
  <c r="D80"/>
  <c r="E80" s="1"/>
  <c r="D81"/>
  <c r="E81" s="1"/>
  <c r="D82"/>
  <c r="D83"/>
  <c r="E83" s="1"/>
  <c r="D84"/>
  <c r="E84" s="1"/>
  <c r="D85"/>
  <c r="E85" s="1"/>
  <c r="D86"/>
  <c r="D87"/>
  <c r="E87" s="1"/>
  <c r="D88"/>
  <c r="E88" s="1"/>
  <c r="D89"/>
  <c r="D90"/>
  <c r="D91"/>
  <c r="E91" s="1"/>
  <c r="D92"/>
  <c r="E92" s="1"/>
  <c r="D93"/>
  <c r="D94"/>
  <c r="D95"/>
  <c r="E95" s="1"/>
  <c r="D96"/>
  <c r="E96" s="1"/>
  <c r="D11"/>
  <c r="E13" i="6"/>
  <c r="D12"/>
  <c r="F12" s="1"/>
  <c r="D11"/>
  <c r="F11" s="1"/>
  <c r="D14" i="7"/>
  <c r="E14"/>
  <c r="F14" s="1"/>
  <c r="F13"/>
  <c r="E13"/>
  <c r="D13"/>
  <c r="E11"/>
  <c r="F11" s="1"/>
  <c r="G12"/>
  <c r="D19" i="6"/>
  <c r="F19" s="1"/>
  <c r="D15"/>
  <c r="F15" s="1"/>
  <c r="D16"/>
  <c r="E16" s="1"/>
  <c r="D17"/>
  <c r="E17" s="1"/>
  <c r="D18"/>
  <c r="F18" s="1"/>
  <c r="D20"/>
  <c r="F20" s="1"/>
  <c r="D10"/>
  <c r="F10" s="1"/>
  <c r="F14"/>
  <c r="E30" i="5"/>
  <c r="E28"/>
  <c r="E41"/>
  <c r="E45"/>
  <c r="E51"/>
  <c r="E60"/>
  <c r="E67"/>
  <c r="E82"/>
  <c r="E86"/>
  <c r="E89"/>
  <c r="E90"/>
  <c r="E93"/>
  <c r="E94"/>
  <c r="E13"/>
  <c r="E16"/>
  <c r="E11"/>
  <c r="C97"/>
  <c r="F97"/>
  <c r="B97"/>
  <c r="C21" i="6"/>
  <c r="B21"/>
  <c r="E21" l="1"/>
  <c r="F21"/>
  <c r="D21"/>
  <c r="D97" i="5"/>
  <c r="E97"/>
</calcChain>
</file>

<file path=xl/sharedStrings.xml><?xml version="1.0" encoding="utf-8"?>
<sst xmlns="http://schemas.openxmlformats.org/spreadsheetml/2006/main" count="320" uniqueCount="179">
  <si>
    <t>ROYAUME DU MAROC</t>
  </si>
  <si>
    <t>MINISTERE DE L'INTERIEUR</t>
  </si>
  <si>
    <t>REGION:DRAA TAFILALT</t>
  </si>
  <si>
    <t>PROVINCE DE ZAGORA</t>
  </si>
  <si>
    <t>COMMUNE DE ZAGORA</t>
  </si>
  <si>
    <t>AU TITRE DE L'EXERCICE : 2017</t>
  </si>
  <si>
    <t>ETAT DES EMPRUNTS</t>
  </si>
  <si>
    <t>Emprunt</t>
  </si>
  <si>
    <t>Nature du projet</t>
  </si>
  <si>
    <t>La Partie ayant concenti le Credit</t>
  </si>
  <si>
    <t>Durée de l'epmrunt</t>
  </si>
  <si>
    <t>Annuité annuelle payé</t>
  </si>
  <si>
    <t>Principal</t>
  </si>
  <si>
    <t>Interets</t>
  </si>
  <si>
    <t>Dettes restants</t>
  </si>
  <si>
    <t>Valeur de l'emprunt</t>
  </si>
  <si>
    <t>Président du conseil de la commune</t>
  </si>
  <si>
    <t>Signature</t>
  </si>
  <si>
    <t>Visa</t>
  </si>
  <si>
    <t>Comptable assignature du budget de la commune</t>
  </si>
  <si>
    <t>Association bénificiaire</t>
  </si>
  <si>
    <t>Objet de l'association</t>
  </si>
  <si>
    <t>Montant de la subvention ou du don</t>
  </si>
  <si>
    <t>Don ou subvention de l'anné précidente</t>
  </si>
  <si>
    <t>Réalisation de l'association</t>
  </si>
  <si>
    <t>Observation</t>
  </si>
  <si>
    <t>SUBVENTIONS ET DONS FINANCIERS</t>
  </si>
  <si>
    <t>ETAT DES DEPENSES DE FONCTIONNEMENT</t>
  </si>
  <si>
    <t>Nature des dépenses</t>
  </si>
  <si>
    <t>Dépenses engagées</t>
  </si>
  <si>
    <t>Mandats émis et visés</t>
  </si>
  <si>
    <t>Crédits annulés</t>
  </si>
  <si>
    <t>Credits reportés</t>
  </si>
  <si>
    <t>Crédits définitifs</t>
  </si>
  <si>
    <t>TOTAL GENERAL</t>
  </si>
  <si>
    <t>ETAT DES DEPENSES D'EQUIPEMENTS</t>
  </si>
  <si>
    <t>ETAT DES COMPTES SPECIAUX</t>
  </si>
  <si>
    <t>Type deu compte spécial</t>
  </si>
  <si>
    <t>Etat des compte</t>
  </si>
  <si>
    <t>Credits de paiement</t>
  </si>
  <si>
    <t>dépenses engagés</t>
  </si>
  <si>
    <t>Montants émis et visés</t>
  </si>
  <si>
    <t>Crédits reportés</t>
  </si>
  <si>
    <t>Comptes d'afféctation spéciale</t>
  </si>
  <si>
    <t>Comptes de dépenses sur Dotation</t>
  </si>
  <si>
    <t>ETAT DES BUDGETS ANNEXES</t>
  </si>
  <si>
    <t>Etat</t>
  </si>
  <si>
    <t>Prévisions budgétaires</t>
  </si>
  <si>
    <t>Recettes Constatées</t>
  </si>
  <si>
    <t>Recettes perçus</t>
  </si>
  <si>
    <t>Total des Crédits ouverts</t>
  </si>
  <si>
    <t>Indemnités au président et aux conseillers y ayant droit</t>
  </si>
  <si>
    <t>Frais de déplacement du président et des conseilles à l'intérieur royaume</t>
  </si>
  <si>
    <t>Frais d'assurances des membres</t>
  </si>
  <si>
    <t>Achat de petit matériel fongible de décoration et de pavoisement</t>
  </si>
  <si>
    <t>Achat d'objet d'art ou cadeaux remis en prix</t>
  </si>
  <si>
    <t>Frais d'hébergement de restauration et de réception</t>
  </si>
  <si>
    <t>Frais d'animation artistiques et culturelle</t>
  </si>
  <si>
    <t>Traitement et indemnité permanentes du personnel titulaire et assimilés</t>
  </si>
  <si>
    <t>Salaire des personnels occasionnels</t>
  </si>
  <si>
    <t>Indemnité pour travaux supplémentaires</t>
  </si>
  <si>
    <t>indemnites de caisse</t>
  </si>
  <si>
    <t>Indemnité pour travaux pénibles et salaissants</t>
  </si>
  <si>
    <t>Participation patronales à la caisse Marocaine de retraite (CMR)</t>
  </si>
  <si>
    <t>Participation patronales au régime collectif d'allocation de retraite (RCAR)</t>
  </si>
  <si>
    <t>Participation patronales aux organismes de prévoyance sociale (CNOPS)</t>
  </si>
  <si>
    <t>Prime de naissance</t>
  </si>
  <si>
    <t>Assurance du personnels  ouvriers</t>
  </si>
  <si>
    <t>Habillement des agents y ayant droit</t>
  </si>
  <si>
    <t>Frais de déplacement à l'intérieur royaume</t>
  </si>
  <si>
    <t>Entretien courant de bâtiment administratifs</t>
  </si>
  <si>
    <t>Entretien et réparation courant de matériel informatique</t>
  </si>
  <si>
    <t>Entretien courant de matériel et mobilier de bureau</t>
  </si>
  <si>
    <t>Fournitures de bureau</t>
  </si>
  <si>
    <t>Fourntures pour materiels techniques et informatiques</t>
  </si>
  <si>
    <t>Achat de carburants et lubrifiants</t>
  </si>
  <si>
    <t>Pièces de rechange et pneumatique pour les véhicules et engins</t>
  </si>
  <si>
    <t>Entretien et reparation des véhicules et engins</t>
  </si>
  <si>
    <t>Frais d'assurances de véhicules et engins</t>
  </si>
  <si>
    <t>Taxe spéciale sur les véhicules</t>
  </si>
  <si>
    <t>Achat de ciment, trottoirs et carreaux</t>
  </si>
  <si>
    <t>Achat de peinture</t>
  </si>
  <si>
    <t>Achat d'articles sanitaires et de plomberie</t>
  </si>
  <si>
    <t>Frais d'etablissement des etats de paie par autre organismes</t>
  </si>
  <si>
    <t>redevances d'electricite</t>
  </si>
  <si>
    <t>redevances d'eau</t>
  </si>
  <si>
    <t>taxes et redevances de télécommunication</t>
  </si>
  <si>
    <t>Taxes postales et affranchissement</t>
  </si>
  <si>
    <t>Assurance incendies et responsabilités civiles</t>
  </si>
  <si>
    <t>Annonces légales, insertion, frais de publication</t>
  </si>
  <si>
    <t>Intérêt de l'emprunt FEC</t>
  </si>
  <si>
    <t>Interet de retard</t>
  </si>
  <si>
    <t>Subvention aux associations des œuvres sociales du personnel</t>
  </si>
  <si>
    <t>Subvention aux publiques de bienfaisance</t>
  </si>
  <si>
    <t>Subvention aux autres institutions sociales</t>
  </si>
  <si>
    <t>Allocations aux associations sportives</t>
  </si>
  <si>
    <t>Achat d'articles de sport</t>
  </si>
  <si>
    <t>Achat de produits pharmaceutiques pour les BMH et les centres hospitaliers</t>
  </si>
  <si>
    <t>Achat de perticides et insecticides</t>
  </si>
  <si>
    <t>Achat de produits de petit matériel pour des BMH</t>
  </si>
  <si>
    <t>Achat de produits de vaccination</t>
  </si>
  <si>
    <t>Entretien et réparation courants de cimetières</t>
  </si>
  <si>
    <t>Achat de plantes</t>
  </si>
  <si>
    <t>Achat de petit matériel de signalisation</t>
  </si>
  <si>
    <t>Achat des plaques des noms des rues</t>
  </si>
  <si>
    <t>Achat de petit materiel</t>
  </si>
  <si>
    <t>Entretien courant d'espaces verts, jardins et forêts</t>
  </si>
  <si>
    <t>entretien des places publiques, parking et decharches publiques</t>
  </si>
  <si>
    <t>Achat de matériel d'entretien</t>
  </si>
  <si>
    <t>Redevances électricité public</t>
  </si>
  <si>
    <t>Redevances point d'eaux</t>
  </si>
  <si>
    <t>Frais de procédures et d'instances</t>
  </si>
  <si>
    <t>Actes judiciaires</t>
  </si>
  <si>
    <t>Frais  ouisier de justice</t>
  </si>
  <si>
    <t>Versement au groupement des communes Draa</t>
  </si>
  <si>
    <t>Versement au groupement EL Waha</t>
  </si>
  <si>
    <t>Versement au RAMED</t>
  </si>
  <si>
    <t>Versement de l'excédent à la 2° partie</t>
  </si>
  <si>
    <t>Acquisition des terrains</t>
  </si>
  <si>
    <t>Materiels et mobiliers de bureau</t>
  </si>
  <si>
    <t>Materiels techniques (bacs à ordures)</t>
  </si>
  <si>
    <t>capital emprunt FEC</t>
  </si>
  <si>
    <t>Etudes generales</t>
  </si>
  <si>
    <t>versement au  CAS (I,L,D,H)</t>
  </si>
  <si>
    <t>Personels</t>
  </si>
  <si>
    <t>Materiels et frais de fonctionnements</t>
  </si>
  <si>
    <t>Plantation ornementale des voies publiques</t>
  </si>
  <si>
    <t>Surtaxe d'abattage en faveur de la bienfaisance</t>
  </si>
  <si>
    <t>ILDH</t>
  </si>
  <si>
    <t>Consommation eau public et bouche d'incendie</t>
  </si>
  <si>
    <t>Consommation Eclairage public</t>
  </si>
  <si>
    <t>Association Dar Taliba Zagora</t>
  </si>
  <si>
    <t>Association des œuvres sociales de la commune de Zagora</t>
  </si>
  <si>
    <t>Association Dar Taliba Tisargat</t>
  </si>
  <si>
    <t>Association Union Sportif de Zagora</t>
  </si>
  <si>
    <t>Activiteés sociales</t>
  </si>
  <si>
    <t>Activiteés sociales et culterelle</t>
  </si>
  <si>
    <t>Activiteés sportives</t>
  </si>
  <si>
    <t>Aménagement urbaine de la ville de zagora 1° tranche</t>
  </si>
  <si>
    <t>FEC</t>
  </si>
  <si>
    <t>Achat de materiels roulants</t>
  </si>
  <si>
    <t xml:space="preserve">Aménagement urbaine de la ville de zagora </t>
  </si>
  <si>
    <t>Construction d'une salle omnisport</t>
  </si>
  <si>
    <t>La garre routtiére</t>
  </si>
  <si>
    <t>ACL004915MAD</t>
  </si>
  <si>
    <t>ACR004798MAD</t>
  </si>
  <si>
    <t>ACR004470MAD(1-zagora 07)</t>
  </si>
  <si>
    <t>ACR004606MAD</t>
  </si>
  <si>
    <t>ACR002642MAD</t>
  </si>
  <si>
    <t>Montant Pricipal  payé en années anterieures</t>
  </si>
  <si>
    <t>N</t>
  </si>
  <si>
    <t>A</t>
  </si>
  <si>
    <t>E</t>
  </si>
  <si>
    <t>T</t>
  </si>
  <si>
    <t>AU TITRE DE L'EXERCICE: 2018</t>
  </si>
  <si>
    <t>Fait à ZAGORA LE 31/12/2018</t>
  </si>
  <si>
    <t>Construction de mur de cloture</t>
  </si>
  <si>
    <t>Amenagement construction</t>
  </si>
  <si>
    <t>Travaux d'amenegement de la ville de zagora</t>
  </si>
  <si>
    <t>informatisation du bureau des recettes</t>
  </si>
  <si>
    <t>Frais de mission à l'etranger</t>
  </si>
  <si>
    <t>Location de materiels de transports et engins</t>
  </si>
  <si>
    <t>Achat de produits bruts des carrières</t>
  </si>
  <si>
    <t>Achat de chaux</t>
  </si>
  <si>
    <t>Achat d'agglomérés</t>
  </si>
  <si>
    <t>Achat de produits désinfectants</t>
  </si>
  <si>
    <t>Frais de fourniture de bétail et harnachement</t>
  </si>
  <si>
    <t>Honoraires</t>
  </si>
  <si>
    <t>Publicités</t>
  </si>
  <si>
    <t>Frais de transport des enfants vers les colonies de vacances</t>
  </si>
  <si>
    <t>Frais d'hospitalisation des indigents</t>
  </si>
  <si>
    <t>Achat de produits alimentaires à usage humain</t>
  </si>
  <si>
    <t>Allocations aux clubs sportifs</t>
  </si>
  <si>
    <t>Partipation aux frais de fonctionnement des salles de sports</t>
  </si>
  <si>
    <t>Achat de livres remis en prix</t>
  </si>
  <si>
    <t>Subventions aux autres institutions sociales (Divers)</t>
  </si>
  <si>
    <t>AU TITRE DE L'EXERCICE : 2018</t>
  </si>
  <si>
    <t>Fait à ZAGORA  Le, 31/12/2018</t>
  </si>
  <si>
    <t>Crédits d' engagement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</si>
</sst>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2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/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5" fillId="0" borderId="7" xfId="0" applyNumberFormat="1" applyFont="1" applyBorder="1" applyAlignment="1">
      <alignment horizontal="center" wrapText="1"/>
    </xf>
    <xf numFmtId="2" fontId="0" fillId="0" borderId="5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18" sqref="H18"/>
    </sheetView>
  </sheetViews>
  <sheetFormatPr baseColWidth="10" defaultRowHeight="15"/>
  <cols>
    <col min="1" max="1" width="14.42578125" customWidth="1"/>
    <col min="2" max="2" width="14.140625" customWidth="1"/>
    <col min="3" max="3" width="14.28515625" customWidth="1"/>
    <col min="4" max="4" width="17.140625" customWidth="1"/>
    <col min="5" max="5" width="14.42578125" customWidth="1"/>
    <col min="6" max="6" width="12.85546875" customWidth="1"/>
    <col min="7" max="7" width="12.5703125" customWidth="1"/>
    <col min="8" max="8" width="15.28515625" customWidth="1"/>
    <col min="9" max="10" width="14.140625" customWidth="1"/>
  </cols>
  <sheetData>
    <row r="1" spans="1:10">
      <c r="A1" s="5" t="s">
        <v>0</v>
      </c>
      <c r="B1" s="5"/>
    </row>
    <row r="2" spans="1:10">
      <c r="A2" s="5" t="s">
        <v>1</v>
      </c>
      <c r="B2" s="5"/>
    </row>
    <row r="3" spans="1:10">
      <c r="A3" s="5" t="s">
        <v>2</v>
      </c>
      <c r="B3" s="5"/>
    </row>
    <row r="4" spans="1:10" ht="18.75">
      <c r="A4" s="5" t="s">
        <v>3</v>
      </c>
      <c r="B4" s="5"/>
      <c r="F4" s="6" t="s">
        <v>154</v>
      </c>
      <c r="G4" s="6"/>
      <c r="H4" s="6"/>
    </row>
    <row r="5" spans="1:10">
      <c r="A5" s="5" t="s">
        <v>4</v>
      </c>
      <c r="B5" s="5"/>
    </row>
    <row r="7" spans="1:10" ht="23.25">
      <c r="C7" s="9" t="s">
        <v>45</v>
      </c>
      <c r="D7" s="9"/>
      <c r="E7" s="9"/>
      <c r="F7" s="8"/>
      <c r="G7" s="8"/>
      <c r="H7" s="8"/>
    </row>
    <row r="9" spans="1:10" ht="15.75" customHeight="1">
      <c r="A9" s="23" t="s">
        <v>46</v>
      </c>
      <c r="B9" s="23" t="s">
        <v>47</v>
      </c>
      <c r="C9" s="23" t="s">
        <v>48</v>
      </c>
      <c r="D9" s="23" t="s">
        <v>49</v>
      </c>
      <c r="E9" s="23" t="s">
        <v>50</v>
      </c>
      <c r="F9" s="23" t="s">
        <v>29</v>
      </c>
      <c r="G9" s="23" t="s">
        <v>30</v>
      </c>
      <c r="H9" s="23" t="s">
        <v>42</v>
      </c>
      <c r="I9" s="23" t="s">
        <v>31</v>
      </c>
      <c r="J9" s="11"/>
    </row>
    <row r="10" spans="1:10" ht="38.25" customHeight="1">
      <c r="A10" s="24"/>
      <c r="B10" s="24"/>
      <c r="C10" s="24"/>
      <c r="D10" s="24"/>
      <c r="E10" s="24"/>
      <c r="F10" s="24"/>
      <c r="G10" s="24"/>
      <c r="H10" s="24"/>
      <c r="I10" s="24"/>
      <c r="J10" s="11"/>
    </row>
    <row r="11" spans="1:10" ht="24.75" customHeight="1">
      <c r="A11" s="13"/>
      <c r="B11" s="13"/>
      <c r="C11" s="13"/>
      <c r="D11" s="13"/>
      <c r="E11" s="13"/>
      <c r="F11" s="13"/>
      <c r="G11" s="13"/>
      <c r="H11" s="13"/>
      <c r="I11" s="13"/>
      <c r="J11" s="11"/>
    </row>
    <row r="12" spans="1:10" ht="20.25" customHeight="1">
      <c r="A12" s="13"/>
      <c r="B12" s="13"/>
      <c r="C12" s="13"/>
      <c r="D12" s="13"/>
      <c r="E12" s="13"/>
      <c r="F12" s="13"/>
      <c r="G12" s="13"/>
      <c r="H12" s="13"/>
      <c r="I12" s="13"/>
      <c r="J12" s="11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1"/>
    </row>
    <row r="14" spans="1:10" ht="20.25" customHeight="1">
      <c r="A14" s="13"/>
      <c r="B14" s="13"/>
      <c r="C14" s="13"/>
      <c r="D14" s="22" t="s">
        <v>150</v>
      </c>
      <c r="E14" s="22" t="s">
        <v>152</v>
      </c>
      <c r="F14" s="22" t="s">
        <v>151</v>
      </c>
      <c r="G14" s="22" t="s">
        <v>150</v>
      </c>
      <c r="H14" s="22" t="s">
        <v>153</v>
      </c>
      <c r="I14" s="13"/>
      <c r="J14" s="11"/>
    </row>
    <row r="15" spans="1:10" ht="23.25" customHeight="1">
      <c r="A15" s="13"/>
      <c r="B15" s="13"/>
      <c r="C15" s="13"/>
      <c r="D15" s="13"/>
      <c r="E15" s="13"/>
      <c r="F15" s="13"/>
      <c r="G15" s="13"/>
      <c r="H15" s="13"/>
      <c r="I15" s="13"/>
      <c r="J15" s="11"/>
    </row>
    <row r="16" spans="1:10" ht="24" customHeight="1">
      <c r="A16" s="13"/>
      <c r="B16" s="13"/>
      <c r="C16" s="13"/>
      <c r="D16" s="13"/>
      <c r="E16" s="13"/>
      <c r="F16" s="13"/>
      <c r="G16" s="13"/>
      <c r="H16" s="13"/>
      <c r="I16" s="13"/>
      <c r="J16" s="11"/>
    </row>
    <row r="17" spans="1:10" ht="23.25" customHeight="1">
      <c r="A17" s="3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28.5" customHeight="1">
      <c r="A18" s="14" t="s">
        <v>34</v>
      </c>
      <c r="B18" s="10"/>
      <c r="C18" s="10"/>
      <c r="D18" s="10"/>
      <c r="E18" s="10"/>
      <c r="F18" s="10"/>
      <c r="G18" s="10"/>
      <c r="H18" s="10"/>
      <c r="I18" s="10"/>
      <c r="J18" s="12"/>
    </row>
    <row r="19" spans="1:10">
      <c r="A19" s="25" t="s">
        <v>17</v>
      </c>
      <c r="B19" s="25"/>
    </row>
    <row r="20" spans="1:10">
      <c r="A20" t="s">
        <v>16</v>
      </c>
      <c r="F20" t="s">
        <v>155</v>
      </c>
    </row>
    <row r="22" spans="1:10">
      <c r="G22" s="5" t="s">
        <v>18</v>
      </c>
    </row>
    <row r="23" spans="1:10">
      <c r="F23" t="s">
        <v>19</v>
      </c>
    </row>
  </sheetData>
  <mergeCells count="10">
    <mergeCell ref="I9:I10"/>
    <mergeCell ref="A19:B19"/>
    <mergeCell ref="D9:D10"/>
    <mergeCell ref="E9:E10"/>
    <mergeCell ref="A9:A10"/>
    <mergeCell ref="B9:B10"/>
    <mergeCell ref="C9:C10"/>
    <mergeCell ref="F9:F10"/>
    <mergeCell ref="G9:G10"/>
    <mergeCell ref="H9:H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4" sqref="F4"/>
    </sheetView>
  </sheetViews>
  <sheetFormatPr baseColWidth="10" defaultRowHeight="15"/>
  <cols>
    <col min="1" max="1" width="27.140625" customWidth="1"/>
    <col min="2" max="2" width="18" customWidth="1"/>
    <col min="3" max="3" width="20.42578125" customWidth="1"/>
    <col min="4" max="4" width="18" customWidth="1"/>
    <col min="5" max="6" width="16.7109375" customWidth="1"/>
    <col min="7" max="8" width="14.140625" customWidth="1"/>
  </cols>
  <sheetData>
    <row r="1" spans="1:8">
      <c r="A1" s="5" t="s">
        <v>0</v>
      </c>
      <c r="B1" s="5"/>
    </row>
    <row r="2" spans="1:8">
      <c r="A2" s="5" t="s">
        <v>1</v>
      </c>
      <c r="B2" s="5"/>
    </row>
    <row r="3" spans="1:8">
      <c r="A3" s="5" t="s">
        <v>2</v>
      </c>
      <c r="B3" s="5"/>
    </row>
    <row r="4" spans="1:8" ht="18.75">
      <c r="A4" s="5" t="s">
        <v>3</v>
      </c>
      <c r="B4" s="5"/>
      <c r="D4" s="6" t="s">
        <v>154</v>
      </c>
      <c r="E4" s="6"/>
      <c r="F4" s="6"/>
    </row>
    <row r="5" spans="1:8">
      <c r="A5" s="5" t="s">
        <v>4</v>
      </c>
      <c r="B5" s="5"/>
    </row>
    <row r="7" spans="1:8" ht="23.25">
      <c r="C7" s="9" t="s">
        <v>36</v>
      </c>
      <c r="D7" s="8"/>
      <c r="E7" s="8"/>
      <c r="F7" s="8"/>
    </row>
    <row r="9" spans="1:8" ht="15.75" customHeight="1">
      <c r="A9" s="23" t="s">
        <v>37</v>
      </c>
      <c r="B9" s="23" t="s">
        <v>38</v>
      </c>
      <c r="C9" s="23" t="s">
        <v>178</v>
      </c>
      <c r="D9" s="23" t="s">
        <v>39</v>
      </c>
      <c r="E9" s="23" t="s">
        <v>40</v>
      </c>
      <c r="F9" s="23" t="s">
        <v>41</v>
      </c>
      <c r="G9" s="23" t="s">
        <v>42</v>
      </c>
      <c r="H9" s="11"/>
    </row>
    <row r="10" spans="1:8" ht="38.25" customHeight="1">
      <c r="A10" s="24"/>
      <c r="B10" s="24"/>
      <c r="C10" s="24"/>
      <c r="D10" s="24"/>
      <c r="E10" s="24"/>
      <c r="F10" s="24"/>
      <c r="G10" s="24"/>
      <c r="H10" s="11"/>
    </row>
    <row r="11" spans="1:8" ht="60.75" customHeight="1">
      <c r="A11" s="26" t="s">
        <v>43</v>
      </c>
      <c r="B11" s="20" t="s">
        <v>127</v>
      </c>
      <c r="C11" s="21">
        <v>33474</v>
      </c>
      <c r="D11" s="21">
        <v>33474</v>
      </c>
      <c r="E11" s="21">
        <f>D11</f>
        <v>33474</v>
      </c>
      <c r="F11" s="21">
        <f>E11</f>
        <v>33474</v>
      </c>
      <c r="G11" s="21"/>
      <c r="H11" s="11"/>
    </row>
    <row r="12" spans="1:8" ht="47.25" customHeight="1">
      <c r="A12" s="27"/>
      <c r="B12" s="10" t="s">
        <v>128</v>
      </c>
      <c r="C12" s="21">
        <v>4656431.32</v>
      </c>
      <c r="D12" s="21">
        <v>4656431.32</v>
      </c>
      <c r="E12" s="21">
        <v>1406934.25</v>
      </c>
      <c r="F12" s="21">
        <v>60000</v>
      </c>
      <c r="G12" s="21">
        <f>+D12-F12</f>
        <v>4596431.32</v>
      </c>
      <c r="H12" s="12"/>
    </row>
    <row r="13" spans="1:8" ht="47.25" customHeight="1">
      <c r="A13" s="26" t="s">
        <v>44</v>
      </c>
      <c r="B13" s="21" t="s">
        <v>130</v>
      </c>
      <c r="C13" s="21">
        <v>3000000</v>
      </c>
      <c r="D13" s="21">
        <f t="shared" ref="D13:F14" si="0">C13</f>
        <v>3000000</v>
      </c>
      <c r="E13" s="21">
        <f t="shared" si="0"/>
        <v>3000000</v>
      </c>
      <c r="F13" s="21">
        <f t="shared" si="0"/>
        <v>3000000</v>
      </c>
      <c r="G13" s="21"/>
      <c r="H13" s="12"/>
    </row>
    <row r="14" spans="1:8" ht="59.25" customHeight="1">
      <c r="A14" s="27"/>
      <c r="B14" s="21" t="s">
        <v>129</v>
      </c>
      <c r="C14" s="21">
        <v>499000</v>
      </c>
      <c r="D14" s="21">
        <f t="shared" si="0"/>
        <v>499000</v>
      </c>
      <c r="E14" s="21">
        <f t="shared" si="0"/>
        <v>499000</v>
      </c>
      <c r="F14" s="21">
        <f t="shared" si="0"/>
        <v>499000</v>
      </c>
      <c r="G14" s="21"/>
      <c r="H14" s="12"/>
    </row>
    <row r="15" spans="1:8">
      <c r="A15" s="25" t="s">
        <v>17</v>
      </c>
      <c r="B15" s="25"/>
    </row>
    <row r="16" spans="1:8">
      <c r="A16" t="s">
        <v>16</v>
      </c>
      <c r="D16" t="s">
        <v>155</v>
      </c>
    </row>
    <row r="18" spans="4:5">
      <c r="E18" t="s">
        <v>18</v>
      </c>
    </row>
    <row r="19" spans="4:5">
      <c r="D19" t="s">
        <v>19</v>
      </c>
    </row>
  </sheetData>
  <mergeCells count="10">
    <mergeCell ref="G9:G10"/>
    <mergeCell ref="A15:B15"/>
    <mergeCell ref="F9:F10"/>
    <mergeCell ref="A9:A10"/>
    <mergeCell ref="B9:B10"/>
    <mergeCell ref="C9:C10"/>
    <mergeCell ref="D9:D10"/>
    <mergeCell ref="E9:E10"/>
    <mergeCell ref="A11:A12"/>
    <mergeCell ref="A13:A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20" sqref="C20"/>
    </sheetView>
  </sheetViews>
  <sheetFormatPr baseColWidth="10" defaultRowHeight="15"/>
  <cols>
    <col min="1" max="1" width="31.42578125" customWidth="1"/>
    <col min="2" max="2" width="22.85546875" customWidth="1"/>
    <col min="3" max="3" width="20.42578125" customWidth="1"/>
    <col min="4" max="4" width="18" customWidth="1"/>
    <col min="5" max="5" width="16.7109375" customWidth="1"/>
    <col min="6" max="6" width="14.140625" customWidth="1"/>
  </cols>
  <sheetData>
    <row r="1" spans="1:6">
      <c r="A1" s="5" t="s">
        <v>0</v>
      </c>
      <c r="B1" s="5"/>
    </row>
    <row r="2" spans="1:6">
      <c r="A2" s="5" t="s">
        <v>1</v>
      </c>
      <c r="B2" s="5"/>
    </row>
    <row r="3" spans="1:6">
      <c r="A3" s="5" t="s">
        <v>2</v>
      </c>
      <c r="B3" s="5"/>
    </row>
    <row r="4" spans="1:6" ht="18.75">
      <c r="A4" s="5" t="s">
        <v>3</v>
      </c>
      <c r="B4" s="5"/>
      <c r="D4" s="6" t="s">
        <v>154</v>
      </c>
      <c r="E4" s="6"/>
    </row>
    <row r="5" spans="1:6">
      <c r="A5" s="5" t="s">
        <v>4</v>
      </c>
      <c r="B5" s="5"/>
    </row>
    <row r="6" spans="1:6" ht="23.25">
      <c r="C6" s="9" t="s">
        <v>35</v>
      </c>
      <c r="D6" s="8"/>
      <c r="E6" s="8"/>
    </row>
    <row r="8" spans="1:6" ht="15.75" customHeight="1">
      <c r="A8" s="23" t="s">
        <v>28</v>
      </c>
      <c r="B8" s="23" t="s">
        <v>33</v>
      </c>
      <c r="C8" s="23" t="s">
        <v>29</v>
      </c>
      <c r="D8" s="23" t="s">
        <v>30</v>
      </c>
      <c r="E8" s="23" t="s">
        <v>31</v>
      </c>
      <c r="F8" s="23" t="s">
        <v>32</v>
      </c>
    </row>
    <row r="9" spans="1:6" ht="38.25" customHeight="1">
      <c r="A9" s="24"/>
      <c r="B9" s="24"/>
      <c r="C9" s="24"/>
      <c r="D9" s="24"/>
      <c r="E9" s="24"/>
      <c r="F9" s="24"/>
    </row>
    <row r="10" spans="1:6">
      <c r="A10" s="3" t="s">
        <v>118</v>
      </c>
      <c r="B10" s="17">
        <v>526670</v>
      </c>
      <c r="C10" s="10">
        <v>0</v>
      </c>
      <c r="D10" s="10">
        <f>C10</f>
        <v>0</v>
      </c>
      <c r="E10" s="10"/>
      <c r="F10" s="10">
        <f>B10-D10</f>
        <v>526670</v>
      </c>
    </row>
    <row r="11" spans="1:6">
      <c r="A11" s="3" t="s">
        <v>156</v>
      </c>
      <c r="B11" s="17">
        <v>20000</v>
      </c>
      <c r="C11" s="10">
        <v>0</v>
      </c>
      <c r="D11" s="10">
        <f t="shared" ref="D11" si="0">C11</f>
        <v>0</v>
      </c>
      <c r="E11" s="10"/>
      <c r="F11" s="10">
        <f t="shared" ref="F11" si="1">B11-D11</f>
        <v>20000</v>
      </c>
    </row>
    <row r="12" spans="1:6">
      <c r="A12" s="3" t="s">
        <v>157</v>
      </c>
      <c r="B12" s="17">
        <v>237780</v>
      </c>
      <c r="C12" s="10">
        <v>0</v>
      </c>
      <c r="D12" s="10">
        <f t="shared" ref="D12" si="2">C12</f>
        <v>0</v>
      </c>
      <c r="E12" s="10"/>
      <c r="F12" s="10">
        <f t="shared" ref="F12" si="3">B12-D12</f>
        <v>237780</v>
      </c>
    </row>
    <row r="13" spans="1:6">
      <c r="A13" s="3" t="s">
        <v>119</v>
      </c>
      <c r="B13" s="17">
        <v>72124</v>
      </c>
      <c r="C13" s="10">
        <v>72099.98</v>
      </c>
      <c r="D13" s="10">
        <v>72099.98</v>
      </c>
      <c r="E13" s="10">
        <f>B13-D13</f>
        <v>24.020000000004075</v>
      </c>
      <c r="F13" s="10"/>
    </row>
    <row r="14" spans="1:6" ht="30">
      <c r="A14" s="3" t="s">
        <v>120</v>
      </c>
      <c r="B14" s="17">
        <v>300107.2</v>
      </c>
      <c r="C14" s="10">
        <v>199980</v>
      </c>
      <c r="D14" s="10">
        <v>199980</v>
      </c>
      <c r="E14" s="10"/>
      <c r="F14" s="10">
        <f t="shared" ref="F14:F20" si="4">B14-D14</f>
        <v>100127.20000000001</v>
      </c>
    </row>
    <row r="15" spans="1:6" ht="30">
      <c r="A15" s="3" t="s">
        <v>158</v>
      </c>
      <c r="B15" s="17">
        <v>95034.4</v>
      </c>
      <c r="C15" s="10">
        <v>0</v>
      </c>
      <c r="D15" s="10">
        <f t="shared" ref="D15:D20" si="5">C15</f>
        <v>0</v>
      </c>
      <c r="E15" s="10"/>
      <c r="F15" s="10">
        <f>B15-D15</f>
        <v>95034.4</v>
      </c>
    </row>
    <row r="16" spans="1:6" ht="30">
      <c r="A16" s="3" t="s">
        <v>159</v>
      </c>
      <c r="B16" s="17">
        <v>50000</v>
      </c>
      <c r="C16" s="10">
        <v>42912</v>
      </c>
      <c r="D16" s="10">
        <f t="shared" si="5"/>
        <v>42912</v>
      </c>
      <c r="E16" s="10">
        <f>B16-D16</f>
        <v>7088</v>
      </c>
      <c r="F16" s="10"/>
    </row>
    <row r="17" spans="1:6">
      <c r="A17" s="3" t="s">
        <v>121</v>
      </c>
      <c r="B17" s="17">
        <v>2593200</v>
      </c>
      <c r="C17" s="10">
        <v>2593188.31</v>
      </c>
      <c r="D17" s="10">
        <f t="shared" si="5"/>
        <v>2593188.31</v>
      </c>
      <c r="E17" s="10">
        <f>B17-D17</f>
        <v>11.689999999944121</v>
      </c>
      <c r="F17" s="10"/>
    </row>
    <row r="18" spans="1:6">
      <c r="A18" s="3" t="s">
        <v>122</v>
      </c>
      <c r="B18" s="17">
        <v>196400</v>
      </c>
      <c r="C18" s="10">
        <v>0</v>
      </c>
      <c r="D18" s="10">
        <f t="shared" si="5"/>
        <v>0</v>
      </c>
      <c r="E18" s="10"/>
      <c r="F18" s="10">
        <f t="shared" si="4"/>
        <v>196400</v>
      </c>
    </row>
    <row r="19" spans="1:6" ht="30">
      <c r="A19" s="3" t="s">
        <v>126</v>
      </c>
      <c r="B19" s="17"/>
      <c r="C19" s="10">
        <v>0</v>
      </c>
      <c r="D19" s="10">
        <f t="shared" si="5"/>
        <v>0</v>
      </c>
      <c r="E19" s="10"/>
      <c r="F19" s="10">
        <f t="shared" ref="F19" si="6">B19-D19</f>
        <v>0</v>
      </c>
    </row>
    <row r="20" spans="1:6">
      <c r="A20" s="3" t="s">
        <v>123</v>
      </c>
      <c r="B20" s="17">
        <v>1960000</v>
      </c>
      <c r="C20" s="10">
        <v>1960000</v>
      </c>
      <c r="D20" s="10">
        <f t="shared" si="5"/>
        <v>1960000</v>
      </c>
      <c r="E20" s="10"/>
      <c r="F20" s="10">
        <f t="shared" si="4"/>
        <v>0</v>
      </c>
    </row>
    <row r="21" spans="1:6">
      <c r="A21" s="18" t="s">
        <v>34</v>
      </c>
      <c r="B21" s="19">
        <f>SUM(B10:B20)</f>
        <v>6051315.5999999996</v>
      </c>
      <c r="C21" s="19">
        <f>SUM(C10:C20)</f>
        <v>4868180.29</v>
      </c>
      <c r="D21" s="19">
        <f>SUM(D10:D20)</f>
        <v>4868180.29</v>
      </c>
      <c r="E21" s="19">
        <f>SUM(E10:E20)</f>
        <v>7123.7099999999482</v>
      </c>
      <c r="F21" s="19">
        <f>SUM(F10:F20)</f>
        <v>1176011.6000000001</v>
      </c>
    </row>
    <row r="22" spans="1:6">
      <c r="A22" s="25" t="s">
        <v>17</v>
      </c>
      <c r="B22" s="25"/>
    </row>
    <row r="23" spans="1:6">
      <c r="A23" t="s">
        <v>16</v>
      </c>
      <c r="D23" t="s">
        <v>155</v>
      </c>
    </row>
    <row r="24" spans="1:6">
      <c r="E24" t="s">
        <v>18</v>
      </c>
    </row>
    <row r="25" spans="1:6">
      <c r="D25" t="s">
        <v>19</v>
      </c>
    </row>
  </sheetData>
  <mergeCells count="7">
    <mergeCell ref="E8:E9"/>
    <mergeCell ref="F8:F9"/>
    <mergeCell ref="A22:B22"/>
    <mergeCell ref="A8:A9"/>
    <mergeCell ref="B8:B9"/>
    <mergeCell ref="C8:C9"/>
    <mergeCell ref="D8:D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topLeftCell="A88" workbookViewId="0">
      <selection activeCell="C107" sqref="C107"/>
    </sheetView>
  </sheetViews>
  <sheetFormatPr baseColWidth="10" defaultRowHeight="15"/>
  <cols>
    <col min="1" max="1" width="31.42578125" customWidth="1"/>
    <col min="2" max="2" width="22.85546875" customWidth="1"/>
    <col min="3" max="3" width="20.42578125" customWidth="1"/>
    <col min="4" max="4" width="18" customWidth="1"/>
    <col min="5" max="5" width="16.7109375" customWidth="1"/>
    <col min="6" max="6" width="14.140625" customWidth="1"/>
  </cols>
  <sheetData>
    <row r="1" spans="1:6">
      <c r="A1" s="5" t="s">
        <v>0</v>
      </c>
      <c r="B1" s="5"/>
    </row>
    <row r="2" spans="1:6">
      <c r="A2" s="5" t="s">
        <v>1</v>
      </c>
      <c r="B2" s="5"/>
    </row>
    <row r="3" spans="1:6">
      <c r="A3" s="5" t="s">
        <v>2</v>
      </c>
      <c r="B3" s="5"/>
    </row>
    <row r="4" spans="1:6" ht="18.75">
      <c r="A4" s="5" t="s">
        <v>3</v>
      </c>
      <c r="B4" s="5"/>
      <c r="D4" s="6" t="s">
        <v>154</v>
      </c>
      <c r="E4" s="6"/>
    </row>
    <row r="5" spans="1:6">
      <c r="A5" s="5" t="s">
        <v>4</v>
      </c>
      <c r="B5" s="5"/>
    </row>
    <row r="7" spans="1:6" ht="23.25">
      <c r="C7" s="9" t="s">
        <v>27</v>
      </c>
      <c r="D7" s="8"/>
      <c r="E7" s="8"/>
    </row>
    <row r="9" spans="1:6" ht="15.75" customHeight="1">
      <c r="A9" s="23" t="s">
        <v>28</v>
      </c>
      <c r="B9" s="23" t="s">
        <v>33</v>
      </c>
      <c r="C9" s="23" t="s">
        <v>29</v>
      </c>
      <c r="D9" s="23" t="s">
        <v>30</v>
      </c>
      <c r="E9" s="23" t="s">
        <v>31</v>
      </c>
      <c r="F9" s="23" t="s">
        <v>32</v>
      </c>
    </row>
    <row r="10" spans="1:6" ht="16.5" customHeight="1">
      <c r="A10" s="28"/>
      <c r="B10" s="24"/>
      <c r="C10" s="24"/>
      <c r="D10" s="24"/>
      <c r="E10" s="24"/>
      <c r="F10" s="24"/>
    </row>
    <row r="11" spans="1:6" ht="38.25" customHeight="1">
      <c r="A11" s="3" t="s">
        <v>51</v>
      </c>
      <c r="B11" s="16">
        <v>382000</v>
      </c>
      <c r="C11" s="16">
        <v>381600</v>
      </c>
      <c r="D11" s="16">
        <f>C11</f>
        <v>381600</v>
      </c>
      <c r="E11" s="16">
        <f>B11-D11</f>
        <v>400</v>
      </c>
      <c r="F11" s="16"/>
    </row>
    <row r="12" spans="1:6" ht="48.75" customHeight="1">
      <c r="A12" s="3" t="s">
        <v>52</v>
      </c>
      <c r="B12" s="16">
        <v>20000</v>
      </c>
      <c r="C12" s="16">
        <v>19980</v>
      </c>
      <c r="D12" s="16">
        <f t="shared" ref="D12:D87" si="0">C12</f>
        <v>19980</v>
      </c>
      <c r="E12" s="16">
        <f t="shared" ref="E12:E19" si="1">B12-D12</f>
        <v>20</v>
      </c>
      <c r="F12" s="16"/>
    </row>
    <row r="13" spans="1:6" ht="15.75" customHeight="1">
      <c r="A13" s="3" t="s">
        <v>53</v>
      </c>
      <c r="B13" s="16">
        <v>25000</v>
      </c>
      <c r="C13" s="16">
        <v>7640</v>
      </c>
      <c r="D13" s="16">
        <f t="shared" si="0"/>
        <v>7640</v>
      </c>
      <c r="E13" s="16">
        <f t="shared" si="1"/>
        <v>17360</v>
      </c>
      <c r="F13" s="16"/>
    </row>
    <row r="14" spans="1:6" ht="34.5" customHeight="1">
      <c r="A14" s="3" t="s">
        <v>54</v>
      </c>
      <c r="B14" s="16">
        <v>200000</v>
      </c>
      <c r="C14" s="16">
        <v>199839.99</v>
      </c>
      <c r="D14" s="16">
        <f t="shared" si="0"/>
        <v>199839.99</v>
      </c>
      <c r="E14" s="16">
        <f t="shared" si="1"/>
        <v>160.01000000000931</v>
      </c>
      <c r="F14" s="16"/>
    </row>
    <row r="15" spans="1:6" ht="33" customHeight="1">
      <c r="A15" s="3" t="s">
        <v>55</v>
      </c>
      <c r="B15" s="16">
        <v>60000</v>
      </c>
      <c r="C15" s="16">
        <v>0</v>
      </c>
      <c r="D15" s="16">
        <f t="shared" si="0"/>
        <v>0</v>
      </c>
      <c r="E15" s="16">
        <f t="shared" si="1"/>
        <v>60000</v>
      </c>
      <c r="F15" s="16"/>
    </row>
    <row r="16" spans="1:6" ht="32.25" customHeight="1">
      <c r="A16" s="3" t="s">
        <v>56</v>
      </c>
      <c r="B16" s="16">
        <v>200000</v>
      </c>
      <c r="C16" s="16">
        <v>193855.2</v>
      </c>
      <c r="D16" s="16">
        <f t="shared" si="0"/>
        <v>193855.2</v>
      </c>
      <c r="E16" s="16">
        <f t="shared" si="1"/>
        <v>6144.7999999999884</v>
      </c>
      <c r="F16" s="16"/>
    </row>
    <row r="17" spans="1:6" ht="30.75" customHeight="1">
      <c r="A17" s="3" t="s">
        <v>57</v>
      </c>
      <c r="B17" s="16">
        <v>0</v>
      </c>
      <c r="C17" s="16">
        <v>0</v>
      </c>
      <c r="D17" s="16">
        <f t="shared" si="0"/>
        <v>0</v>
      </c>
      <c r="E17" s="16">
        <f t="shared" si="1"/>
        <v>0</v>
      </c>
      <c r="F17" s="16"/>
    </row>
    <row r="18" spans="1:6" ht="46.5" customHeight="1">
      <c r="A18" s="3" t="s">
        <v>58</v>
      </c>
      <c r="B18" s="16">
        <v>9000000</v>
      </c>
      <c r="C18" s="16">
        <v>8466036.1099999994</v>
      </c>
      <c r="D18" s="16">
        <f t="shared" si="0"/>
        <v>8466036.1099999994</v>
      </c>
      <c r="E18" s="16">
        <f t="shared" si="1"/>
        <v>533963.8900000006</v>
      </c>
      <c r="F18" s="16"/>
    </row>
    <row r="19" spans="1:6" ht="30" customHeight="1">
      <c r="A19" s="3" t="s">
        <v>59</v>
      </c>
      <c r="B19" s="16">
        <v>1425000</v>
      </c>
      <c r="C19" s="16">
        <v>1402956.49</v>
      </c>
      <c r="D19" s="16">
        <f t="shared" si="0"/>
        <v>1402956.49</v>
      </c>
      <c r="E19" s="16">
        <f t="shared" si="1"/>
        <v>22043.510000000009</v>
      </c>
      <c r="F19" s="16"/>
    </row>
    <row r="20" spans="1:6" ht="28.5" customHeight="1">
      <c r="A20" s="3" t="s">
        <v>60</v>
      </c>
      <c r="B20" s="16">
        <v>135000</v>
      </c>
      <c r="C20" s="16">
        <v>133540.44</v>
      </c>
      <c r="D20" s="16">
        <f t="shared" si="0"/>
        <v>133540.44</v>
      </c>
      <c r="E20" s="16">
        <f t="shared" ref="E20:E96" si="2">B20-D20</f>
        <v>1459.5599999999977</v>
      </c>
      <c r="F20" s="16"/>
    </row>
    <row r="21" spans="1:6" ht="25.5" customHeight="1">
      <c r="A21" s="3" t="s">
        <v>61</v>
      </c>
      <c r="B21" s="16">
        <v>3000</v>
      </c>
      <c r="C21" s="16">
        <v>0</v>
      </c>
      <c r="D21" s="16">
        <f t="shared" si="0"/>
        <v>0</v>
      </c>
      <c r="E21" s="16">
        <f t="shared" si="2"/>
        <v>3000</v>
      </c>
      <c r="F21" s="16"/>
    </row>
    <row r="22" spans="1:6" ht="35.25" customHeight="1">
      <c r="A22" s="3" t="s">
        <v>62</v>
      </c>
      <c r="B22" s="16">
        <v>300000</v>
      </c>
      <c r="C22" s="16">
        <v>291327.87</v>
      </c>
      <c r="D22" s="16">
        <f t="shared" si="0"/>
        <v>291327.87</v>
      </c>
      <c r="E22" s="16">
        <f t="shared" si="2"/>
        <v>8672.1300000000047</v>
      </c>
      <c r="F22" s="16"/>
    </row>
    <row r="23" spans="1:6" ht="32.25" customHeight="1">
      <c r="A23" s="3" t="s">
        <v>63</v>
      </c>
      <c r="B23" s="16">
        <v>1170000</v>
      </c>
      <c r="C23" s="16">
        <v>985705.53</v>
      </c>
      <c r="D23" s="16">
        <f t="shared" si="0"/>
        <v>985705.53</v>
      </c>
      <c r="E23" s="16">
        <f t="shared" si="2"/>
        <v>184294.46999999997</v>
      </c>
      <c r="F23" s="16"/>
    </row>
    <row r="24" spans="1:6" ht="46.5" customHeight="1">
      <c r="A24" s="3" t="s">
        <v>64</v>
      </c>
      <c r="B24" s="16">
        <v>180000</v>
      </c>
      <c r="C24" s="16">
        <v>89831.039999999994</v>
      </c>
      <c r="D24" s="16">
        <f t="shared" si="0"/>
        <v>89831.039999999994</v>
      </c>
      <c r="E24" s="16">
        <f t="shared" si="2"/>
        <v>90168.960000000006</v>
      </c>
      <c r="F24" s="16"/>
    </row>
    <row r="25" spans="1:6" ht="48.75" customHeight="1">
      <c r="A25" s="3" t="s">
        <v>65</v>
      </c>
      <c r="B25" s="16">
        <v>225000</v>
      </c>
      <c r="C25" s="16">
        <v>185436.01</v>
      </c>
      <c r="D25" s="16">
        <f t="shared" si="0"/>
        <v>185436.01</v>
      </c>
      <c r="E25" s="16">
        <f t="shared" si="2"/>
        <v>39563.989999999991</v>
      </c>
      <c r="F25" s="16"/>
    </row>
    <row r="26" spans="1:6" ht="24" customHeight="1">
      <c r="A26" s="3" t="s">
        <v>66</v>
      </c>
      <c r="B26" s="16">
        <v>6000</v>
      </c>
      <c r="C26" s="16">
        <v>1498.12</v>
      </c>
      <c r="D26" s="16">
        <f t="shared" si="0"/>
        <v>1498.12</v>
      </c>
      <c r="E26" s="16">
        <f t="shared" si="2"/>
        <v>4501.88</v>
      </c>
      <c r="F26" s="16"/>
    </row>
    <row r="27" spans="1:6" ht="25.5" customHeight="1">
      <c r="A27" s="3" t="s">
        <v>67</v>
      </c>
      <c r="B27" s="16">
        <v>80000</v>
      </c>
      <c r="C27" s="16">
        <v>42976.78</v>
      </c>
      <c r="D27" s="16">
        <f t="shared" si="0"/>
        <v>42976.78</v>
      </c>
      <c r="E27" s="16">
        <f t="shared" si="2"/>
        <v>37023.22</v>
      </c>
      <c r="F27" s="16"/>
    </row>
    <row r="28" spans="1:6" ht="33" customHeight="1">
      <c r="A28" s="3" t="s">
        <v>68</v>
      </c>
      <c r="B28" s="16">
        <v>90000</v>
      </c>
      <c r="C28" s="16">
        <v>58800</v>
      </c>
      <c r="D28" s="16">
        <f t="shared" si="0"/>
        <v>58800</v>
      </c>
      <c r="E28" s="16">
        <f t="shared" si="2"/>
        <v>31200</v>
      </c>
      <c r="F28" s="16"/>
    </row>
    <row r="29" spans="1:6" ht="27.75" customHeight="1">
      <c r="A29" s="3" t="s">
        <v>69</v>
      </c>
      <c r="B29" s="16">
        <v>50000</v>
      </c>
      <c r="C29" s="16">
        <v>45300</v>
      </c>
      <c r="D29" s="16">
        <f t="shared" si="0"/>
        <v>45300</v>
      </c>
      <c r="E29" s="16">
        <f t="shared" si="2"/>
        <v>4700</v>
      </c>
      <c r="F29" s="16"/>
    </row>
    <row r="30" spans="1:6" ht="27.75" customHeight="1">
      <c r="A30" s="3" t="s">
        <v>160</v>
      </c>
      <c r="B30" s="16">
        <v>30000</v>
      </c>
      <c r="C30" s="16">
        <v>23551</v>
      </c>
      <c r="D30" s="16">
        <f t="shared" si="0"/>
        <v>23551</v>
      </c>
      <c r="E30" s="16">
        <f t="shared" ref="E30:E31" si="3">B30-D30</f>
        <v>6449</v>
      </c>
      <c r="F30" s="16"/>
    </row>
    <row r="31" spans="1:6" ht="27.75" customHeight="1">
      <c r="A31" s="3" t="s">
        <v>161</v>
      </c>
      <c r="B31" s="16">
        <v>50000</v>
      </c>
      <c r="C31" s="16">
        <v>49440</v>
      </c>
      <c r="D31" s="16">
        <f t="shared" si="0"/>
        <v>49440</v>
      </c>
      <c r="E31" s="16">
        <f t="shared" si="3"/>
        <v>560</v>
      </c>
      <c r="F31" s="16"/>
    </row>
    <row r="32" spans="1:6" ht="38.25" customHeight="1">
      <c r="A32" s="3" t="s">
        <v>70</v>
      </c>
      <c r="B32" s="16">
        <v>200000</v>
      </c>
      <c r="C32" s="16">
        <v>197412.26</v>
      </c>
      <c r="D32" s="16">
        <f t="shared" si="0"/>
        <v>197412.26</v>
      </c>
      <c r="E32" s="16">
        <f t="shared" si="2"/>
        <v>2587.7399999999907</v>
      </c>
      <c r="F32" s="16"/>
    </row>
    <row r="33" spans="1:6" ht="38.25" customHeight="1">
      <c r="A33" s="3" t="s">
        <v>71</v>
      </c>
      <c r="B33" s="16">
        <v>100000</v>
      </c>
      <c r="C33" s="16">
        <v>99583.2</v>
      </c>
      <c r="D33" s="16">
        <f t="shared" si="0"/>
        <v>99583.2</v>
      </c>
      <c r="E33" s="16">
        <f t="shared" si="2"/>
        <v>416.80000000000291</v>
      </c>
      <c r="F33" s="16"/>
    </row>
    <row r="34" spans="1:6" ht="34.5" customHeight="1">
      <c r="A34" s="3" t="s">
        <v>72</v>
      </c>
      <c r="B34" s="16">
        <v>20000</v>
      </c>
      <c r="C34" s="16">
        <v>19980</v>
      </c>
      <c r="D34" s="16">
        <f t="shared" si="0"/>
        <v>19980</v>
      </c>
      <c r="E34" s="16">
        <f t="shared" si="2"/>
        <v>20</v>
      </c>
      <c r="F34" s="16"/>
    </row>
    <row r="35" spans="1:6" ht="24.75" customHeight="1">
      <c r="A35" s="3" t="s">
        <v>73</v>
      </c>
      <c r="B35" s="16">
        <v>200000</v>
      </c>
      <c r="C35" s="16">
        <v>199973.4</v>
      </c>
      <c r="D35" s="16">
        <f t="shared" si="0"/>
        <v>199973.4</v>
      </c>
      <c r="E35" s="16">
        <f t="shared" si="2"/>
        <v>26.600000000005821</v>
      </c>
      <c r="F35" s="16"/>
    </row>
    <row r="36" spans="1:6" ht="38.25" customHeight="1">
      <c r="A36" s="3" t="s">
        <v>74</v>
      </c>
      <c r="B36" s="16">
        <v>200000</v>
      </c>
      <c r="C36" s="16">
        <v>199994.37</v>
      </c>
      <c r="D36" s="16">
        <f t="shared" si="0"/>
        <v>199994.37</v>
      </c>
      <c r="E36" s="16">
        <f t="shared" si="2"/>
        <v>5.6300000000046566</v>
      </c>
      <c r="F36" s="16"/>
    </row>
    <row r="37" spans="1:6" ht="22.5" customHeight="1">
      <c r="A37" s="3" t="s">
        <v>75</v>
      </c>
      <c r="B37" s="16">
        <v>606000</v>
      </c>
      <c r="C37" s="16">
        <v>600000</v>
      </c>
      <c r="D37" s="16">
        <f t="shared" si="0"/>
        <v>600000</v>
      </c>
      <c r="E37" s="16">
        <f t="shared" si="2"/>
        <v>6000</v>
      </c>
      <c r="F37" s="16"/>
    </row>
    <row r="38" spans="1:6" ht="48" customHeight="1">
      <c r="A38" s="3" t="s">
        <v>76</v>
      </c>
      <c r="B38" s="16">
        <v>292500</v>
      </c>
      <c r="C38" s="16">
        <v>198954</v>
      </c>
      <c r="D38" s="16">
        <f t="shared" si="0"/>
        <v>198954</v>
      </c>
      <c r="E38" s="16">
        <f t="shared" si="2"/>
        <v>93546</v>
      </c>
      <c r="F38" s="16"/>
    </row>
    <row r="39" spans="1:6" ht="38.25" customHeight="1">
      <c r="A39" s="3" t="s">
        <v>77</v>
      </c>
      <c r="B39" s="16">
        <v>151500</v>
      </c>
      <c r="C39" s="16">
        <v>150000</v>
      </c>
      <c r="D39" s="16">
        <f t="shared" si="0"/>
        <v>150000</v>
      </c>
      <c r="E39" s="16">
        <f t="shared" si="2"/>
        <v>1500</v>
      </c>
      <c r="F39" s="16"/>
    </row>
    <row r="40" spans="1:6" ht="38.25" customHeight="1">
      <c r="A40" s="3" t="s">
        <v>78</v>
      </c>
      <c r="B40" s="16">
        <v>160000</v>
      </c>
      <c r="C40" s="16">
        <v>87902.13</v>
      </c>
      <c r="D40" s="16">
        <f t="shared" si="0"/>
        <v>87902.13</v>
      </c>
      <c r="E40" s="16">
        <f t="shared" si="2"/>
        <v>72097.87</v>
      </c>
      <c r="F40" s="16"/>
    </row>
    <row r="41" spans="1:6" ht="38.25" customHeight="1">
      <c r="A41" s="3" t="s">
        <v>79</v>
      </c>
      <c r="B41" s="16">
        <v>20000</v>
      </c>
      <c r="C41" s="16">
        <v>6550</v>
      </c>
      <c r="D41" s="16">
        <f t="shared" si="0"/>
        <v>6550</v>
      </c>
      <c r="E41" s="16">
        <f t="shared" si="2"/>
        <v>13450</v>
      </c>
      <c r="F41" s="16"/>
    </row>
    <row r="42" spans="1:6" ht="38.25" customHeight="1">
      <c r="A42" s="3" t="s">
        <v>162</v>
      </c>
      <c r="B42" s="16">
        <v>50000</v>
      </c>
      <c r="C42" s="16">
        <v>0</v>
      </c>
      <c r="D42" s="16">
        <f t="shared" si="0"/>
        <v>0</v>
      </c>
      <c r="E42" s="16">
        <f t="shared" si="2"/>
        <v>50000</v>
      </c>
      <c r="F42" s="16"/>
    </row>
    <row r="43" spans="1:6" ht="38.25" customHeight="1">
      <c r="A43" s="3" t="s">
        <v>80</v>
      </c>
      <c r="B43" s="16">
        <v>70000</v>
      </c>
      <c r="C43" s="16">
        <v>69165.600000000006</v>
      </c>
      <c r="D43" s="16">
        <f t="shared" si="0"/>
        <v>69165.600000000006</v>
      </c>
      <c r="E43" s="16">
        <f t="shared" si="2"/>
        <v>834.39999999999418</v>
      </c>
      <c r="F43" s="16"/>
    </row>
    <row r="44" spans="1:6" ht="24" customHeight="1">
      <c r="A44" s="3" t="s">
        <v>81</v>
      </c>
      <c r="B44" s="16">
        <v>150000</v>
      </c>
      <c r="C44" s="16">
        <v>128587.2</v>
      </c>
      <c r="D44" s="16">
        <f t="shared" si="0"/>
        <v>128587.2</v>
      </c>
      <c r="E44" s="16">
        <f t="shared" si="2"/>
        <v>21412.800000000003</v>
      </c>
      <c r="F44" s="16"/>
    </row>
    <row r="45" spans="1:6" ht="31.5" customHeight="1">
      <c r="A45" s="3" t="s">
        <v>82</v>
      </c>
      <c r="B45" s="16">
        <v>100000</v>
      </c>
      <c r="C45" s="16">
        <v>98679.6</v>
      </c>
      <c r="D45" s="16">
        <f t="shared" si="0"/>
        <v>98679.6</v>
      </c>
      <c r="E45" s="16">
        <f t="shared" si="2"/>
        <v>1320.3999999999942</v>
      </c>
      <c r="F45" s="16"/>
    </row>
    <row r="46" spans="1:6" ht="31.5" customHeight="1">
      <c r="A46" s="3" t="s">
        <v>163</v>
      </c>
      <c r="B46" s="16">
        <v>20000</v>
      </c>
      <c r="C46" s="16">
        <v>0</v>
      </c>
      <c r="D46" s="16">
        <f t="shared" si="0"/>
        <v>0</v>
      </c>
      <c r="E46" s="16">
        <f t="shared" si="2"/>
        <v>20000</v>
      </c>
      <c r="F46" s="16"/>
    </row>
    <row r="47" spans="1:6" ht="31.5" customHeight="1">
      <c r="A47" s="3" t="s">
        <v>164</v>
      </c>
      <c r="B47" s="16">
        <v>10000</v>
      </c>
      <c r="C47" s="16">
        <v>0</v>
      </c>
      <c r="D47" s="16">
        <f t="shared" si="0"/>
        <v>0</v>
      </c>
      <c r="E47" s="16">
        <f t="shared" si="2"/>
        <v>10000</v>
      </c>
      <c r="F47" s="16"/>
    </row>
    <row r="48" spans="1:6" ht="31.5" customHeight="1">
      <c r="A48" s="3" t="s">
        <v>165</v>
      </c>
      <c r="B48" s="16">
        <v>10000</v>
      </c>
      <c r="C48" s="16">
        <v>9888</v>
      </c>
      <c r="D48" s="16">
        <f t="shared" si="0"/>
        <v>9888</v>
      </c>
      <c r="E48" s="16">
        <f t="shared" si="2"/>
        <v>112</v>
      </c>
      <c r="F48" s="16"/>
    </row>
    <row r="49" spans="1:6" ht="31.5" customHeight="1">
      <c r="A49" s="3" t="s">
        <v>166</v>
      </c>
      <c r="B49" s="16">
        <v>10000</v>
      </c>
      <c r="C49" s="16">
        <v>0</v>
      </c>
      <c r="D49" s="16">
        <f t="shared" si="0"/>
        <v>0</v>
      </c>
      <c r="E49" s="16">
        <f t="shared" si="2"/>
        <v>10000</v>
      </c>
      <c r="F49" s="16"/>
    </row>
    <row r="50" spans="1:6" ht="31.5" customHeight="1">
      <c r="A50" s="3" t="s">
        <v>167</v>
      </c>
      <c r="B50" s="16">
        <v>30000</v>
      </c>
      <c r="C50" s="16">
        <v>30000</v>
      </c>
      <c r="D50" s="16">
        <f t="shared" si="0"/>
        <v>30000</v>
      </c>
      <c r="E50" s="16">
        <f t="shared" si="2"/>
        <v>0</v>
      </c>
      <c r="F50" s="16"/>
    </row>
    <row r="51" spans="1:6" ht="33.75" customHeight="1">
      <c r="A51" s="3" t="s">
        <v>83</v>
      </c>
      <c r="B51" s="16">
        <v>20000</v>
      </c>
      <c r="C51" s="16">
        <v>16010</v>
      </c>
      <c r="D51" s="16">
        <f t="shared" si="0"/>
        <v>16010</v>
      </c>
      <c r="E51" s="16">
        <f t="shared" si="2"/>
        <v>3990</v>
      </c>
      <c r="F51" s="16"/>
    </row>
    <row r="52" spans="1:6" ht="23.25" customHeight="1">
      <c r="A52" s="3" t="s">
        <v>84</v>
      </c>
      <c r="B52" s="16">
        <v>201000</v>
      </c>
      <c r="C52" s="16">
        <v>200000</v>
      </c>
      <c r="D52" s="16">
        <f t="shared" si="0"/>
        <v>200000</v>
      </c>
      <c r="E52" s="16">
        <f t="shared" si="2"/>
        <v>1000</v>
      </c>
      <c r="F52" s="16"/>
    </row>
    <row r="53" spans="1:6" ht="24" customHeight="1">
      <c r="A53" s="3" t="s">
        <v>85</v>
      </c>
      <c r="B53" s="16">
        <v>151000</v>
      </c>
      <c r="C53" s="16">
        <v>150000</v>
      </c>
      <c r="D53" s="16">
        <f t="shared" si="0"/>
        <v>150000</v>
      </c>
      <c r="E53" s="16">
        <f t="shared" si="2"/>
        <v>1000</v>
      </c>
      <c r="F53" s="16"/>
    </row>
    <row r="54" spans="1:6" ht="38.25" customHeight="1">
      <c r="A54" s="3" t="s">
        <v>86</v>
      </c>
      <c r="B54" s="16">
        <v>151000</v>
      </c>
      <c r="C54" s="16">
        <v>150000</v>
      </c>
      <c r="D54" s="16">
        <f t="shared" si="0"/>
        <v>150000</v>
      </c>
      <c r="E54" s="16">
        <f t="shared" si="2"/>
        <v>1000</v>
      </c>
      <c r="F54" s="16"/>
    </row>
    <row r="55" spans="1:6" ht="30.75" customHeight="1">
      <c r="A55" s="3" t="s">
        <v>87</v>
      </c>
      <c r="B55" s="16">
        <v>20000</v>
      </c>
      <c r="C55" s="16">
        <v>0</v>
      </c>
      <c r="D55" s="16">
        <f t="shared" si="0"/>
        <v>0</v>
      </c>
      <c r="E55" s="16">
        <f t="shared" si="2"/>
        <v>20000</v>
      </c>
      <c r="F55" s="16"/>
    </row>
    <row r="56" spans="1:6" ht="30" customHeight="1">
      <c r="A56" s="3" t="s">
        <v>88</v>
      </c>
      <c r="B56" s="16">
        <v>17000</v>
      </c>
      <c r="C56" s="16">
        <v>15000</v>
      </c>
      <c r="D56" s="16">
        <f t="shared" si="0"/>
        <v>15000</v>
      </c>
      <c r="E56" s="16">
        <f t="shared" si="2"/>
        <v>2000</v>
      </c>
      <c r="F56" s="16"/>
    </row>
    <row r="57" spans="1:6" ht="30" customHeight="1">
      <c r="A57" s="3" t="s">
        <v>168</v>
      </c>
      <c r="B57" s="16">
        <v>10000</v>
      </c>
      <c r="C57" s="16">
        <v>0</v>
      </c>
      <c r="D57" s="16">
        <f t="shared" si="0"/>
        <v>0</v>
      </c>
      <c r="E57" s="16">
        <f t="shared" si="2"/>
        <v>10000</v>
      </c>
      <c r="F57" s="16"/>
    </row>
    <row r="58" spans="1:6" ht="31.5" customHeight="1">
      <c r="A58" s="3" t="s">
        <v>89</v>
      </c>
      <c r="B58" s="16">
        <v>60000</v>
      </c>
      <c r="C58" s="16">
        <v>59899.199999999997</v>
      </c>
      <c r="D58" s="16">
        <f t="shared" si="0"/>
        <v>59899.199999999997</v>
      </c>
      <c r="E58" s="16">
        <f t="shared" si="2"/>
        <v>100.80000000000291</v>
      </c>
      <c r="F58" s="16"/>
    </row>
    <row r="59" spans="1:6" ht="20.25" customHeight="1">
      <c r="A59" s="3" t="s">
        <v>90</v>
      </c>
      <c r="B59" s="16">
        <v>1683400</v>
      </c>
      <c r="C59" s="16">
        <v>1683342.8</v>
      </c>
      <c r="D59" s="16">
        <f t="shared" si="0"/>
        <v>1683342.8</v>
      </c>
      <c r="E59" s="16">
        <f t="shared" si="2"/>
        <v>57.199999999953434</v>
      </c>
      <c r="F59" s="16"/>
    </row>
    <row r="60" spans="1:6" ht="18" customHeight="1">
      <c r="A60" s="3" t="s">
        <v>91</v>
      </c>
      <c r="B60" s="16">
        <v>0</v>
      </c>
      <c r="C60" s="16">
        <v>0</v>
      </c>
      <c r="D60" s="16">
        <f t="shared" si="0"/>
        <v>0</v>
      </c>
      <c r="E60" s="16">
        <f t="shared" si="2"/>
        <v>0</v>
      </c>
      <c r="F60" s="16"/>
    </row>
    <row r="61" spans="1:6" ht="30" customHeight="1">
      <c r="A61" s="3" t="s">
        <v>92</v>
      </c>
      <c r="B61" s="16">
        <v>500000</v>
      </c>
      <c r="C61" s="16">
        <v>500000</v>
      </c>
      <c r="D61" s="16">
        <f t="shared" si="0"/>
        <v>500000</v>
      </c>
      <c r="E61" s="16">
        <f t="shared" si="2"/>
        <v>0</v>
      </c>
      <c r="F61" s="16"/>
    </row>
    <row r="62" spans="1:6" ht="30.75" customHeight="1">
      <c r="A62" s="3" t="s">
        <v>93</v>
      </c>
      <c r="B62" s="16">
        <v>100000</v>
      </c>
      <c r="C62" s="16">
        <v>30000</v>
      </c>
      <c r="D62" s="16">
        <f t="shared" si="0"/>
        <v>30000</v>
      </c>
      <c r="E62" s="16">
        <f t="shared" si="2"/>
        <v>70000</v>
      </c>
      <c r="F62" s="16"/>
    </row>
    <row r="63" spans="1:6" ht="31.5" customHeight="1">
      <c r="A63" s="3" t="s">
        <v>94</v>
      </c>
      <c r="B63" s="16">
        <v>500000</v>
      </c>
      <c r="C63" s="16">
        <v>300000</v>
      </c>
      <c r="D63" s="16">
        <f t="shared" si="0"/>
        <v>300000</v>
      </c>
      <c r="E63" s="16">
        <f t="shared" si="2"/>
        <v>200000</v>
      </c>
      <c r="F63" s="16"/>
    </row>
    <row r="64" spans="1:6" ht="31.5" customHeight="1">
      <c r="A64" s="3" t="s">
        <v>169</v>
      </c>
      <c r="B64" s="16">
        <v>20000</v>
      </c>
      <c r="C64" s="16">
        <v>0</v>
      </c>
      <c r="D64" s="16">
        <f t="shared" si="0"/>
        <v>0</v>
      </c>
      <c r="E64" s="16">
        <f t="shared" si="2"/>
        <v>20000</v>
      </c>
      <c r="F64" s="16"/>
    </row>
    <row r="65" spans="1:6" ht="31.5" customHeight="1">
      <c r="A65" s="3" t="s">
        <v>170</v>
      </c>
      <c r="B65" s="16">
        <v>20000</v>
      </c>
      <c r="C65" s="16">
        <v>0</v>
      </c>
      <c r="D65" s="16">
        <f t="shared" si="0"/>
        <v>0</v>
      </c>
      <c r="E65" s="16">
        <f t="shared" si="2"/>
        <v>20000</v>
      </c>
      <c r="F65" s="16"/>
    </row>
    <row r="66" spans="1:6" ht="31.5" customHeight="1">
      <c r="A66" s="3" t="s">
        <v>171</v>
      </c>
      <c r="B66" s="16">
        <v>50000</v>
      </c>
      <c r="C66" s="16">
        <v>22947</v>
      </c>
      <c r="D66" s="16">
        <f t="shared" si="0"/>
        <v>22947</v>
      </c>
      <c r="E66" s="16">
        <f t="shared" si="2"/>
        <v>27053</v>
      </c>
      <c r="F66" s="16"/>
    </row>
    <row r="67" spans="1:6" ht="33" customHeight="1">
      <c r="A67" s="3" t="s">
        <v>95</v>
      </c>
      <c r="B67" s="16">
        <v>140000</v>
      </c>
      <c r="C67" s="16">
        <v>0</v>
      </c>
      <c r="D67" s="16">
        <f t="shared" si="0"/>
        <v>0</v>
      </c>
      <c r="E67" s="16">
        <f t="shared" si="2"/>
        <v>140000</v>
      </c>
      <c r="F67" s="16"/>
    </row>
    <row r="68" spans="1:6" ht="33" customHeight="1">
      <c r="A68" s="3" t="s">
        <v>172</v>
      </c>
      <c r="B68" s="16">
        <v>130000</v>
      </c>
      <c r="C68" s="16">
        <v>120000</v>
      </c>
      <c r="D68" s="16">
        <f t="shared" si="0"/>
        <v>120000</v>
      </c>
      <c r="E68" s="16">
        <f t="shared" si="2"/>
        <v>10000</v>
      </c>
      <c r="F68" s="16"/>
    </row>
    <row r="69" spans="1:6" ht="33" customHeight="1">
      <c r="A69" s="3" t="s">
        <v>173</v>
      </c>
      <c r="B69" s="16">
        <v>10000</v>
      </c>
      <c r="C69" s="16">
        <v>0</v>
      </c>
      <c r="D69" s="16">
        <f t="shared" si="0"/>
        <v>0</v>
      </c>
      <c r="E69" s="16">
        <f t="shared" si="2"/>
        <v>10000</v>
      </c>
      <c r="F69" s="16"/>
    </row>
    <row r="70" spans="1:6" ht="18.75" customHeight="1">
      <c r="A70" s="3" t="s">
        <v>96</v>
      </c>
      <c r="B70" s="16">
        <v>50000</v>
      </c>
      <c r="C70" s="16">
        <v>49980</v>
      </c>
      <c r="D70" s="16">
        <f t="shared" si="0"/>
        <v>49980</v>
      </c>
      <c r="E70" s="16">
        <f t="shared" si="2"/>
        <v>20</v>
      </c>
      <c r="F70" s="16"/>
    </row>
    <row r="71" spans="1:6" ht="42.75" customHeight="1">
      <c r="A71" s="3" t="s">
        <v>97</v>
      </c>
      <c r="B71" s="16">
        <v>10000</v>
      </c>
      <c r="C71" s="16">
        <v>9956.08</v>
      </c>
      <c r="D71" s="16">
        <f t="shared" si="0"/>
        <v>9956.08</v>
      </c>
      <c r="E71" s="16">
        <f t="shared" si="2"/>
        <v>43.920000000000073</v>
      </c>
      <c r="F71" s="16"/>
    </row>
    <row r="72" spans="1:6" ht="18.75" customHeight="1">
      <c r="A72" s="3" t="s">
        <v>98</v>
      </c>
      <c r="B72" s="16">
        <v>10000</v>
      </c>
      <c r="C72" s="16">
        <v>9864</v>
      </c>
      <c r="D72" s="16">
        <f t="shared" si="0"/>
        <v>9864</v>
      </c>
      <c r="E72" s="16">
        <f t="shared" si="2"/>
        <v>136</v>
      </c>
      <c r="F72" s="16"/>
    </row>
    <row r="73" spans="1:6" ht="32.25" customHeight="1">
      <c r="A73" s="3" t="s">
        <v>99</v>
      </c>
      <c r="B73" s="16">
        <v>10000</v>
      </c>
      <c r="C73" s="16">
        <v>9474</v>
      </c>
      <c r="D73" s="16">
        <f t="shared" si="0"/>
        <v>9474</v>
      </c>
      <c r="E73" s="16">
        <f t="shared" si="2"/>
        <v>526</v>
      </c>
      <c r="F73" s="16"/>
    </row>
    <row r="74" spans="1:6" ht="15" customHeight="1">
      <c r="A74" s="3" t="s">
        <v>100</v>
      </c>
      <c r="B74" s="16">
        <v>30000</v>
      </c>
      <c r="C74" s="16">
        <v>29721.45</v>
      </c>
      <c r="D74" s="16">
        <f t="shared" si="0"/>
        <v>29721.45</v>
      </c>
      <c r="E74" s="16">
        <f t="shared" si="2"/>
        <v>278.54999999999927</v>
      </c>
      <c r="F74" s="16"/>
    </row>
    <row r="75" spans="1:6" ht="15" customHeight="1">
      <c r="A75" s="3" t="s">
        <v>174</v>
      </c>
      <c r="B75" s="16">
        <v>10000</v>
      </c>
      <c r="C75" s="16">
        <v>0</v>
      </c>
      <c r="D75" s="16">
        <f t="shared" si="0"/>
        <v>0</v>
      </c>
      <c r="E75" s="16">
        <f t="shared" si="2"/>
        <v>10000</v>
      </c>
      <c r="F75" s="16"/>
    </row>
    <row r="76" spans="1:6" ht="15" customHeight="1">
      <c r="A76" s="3" t="s">
        <v>174</v>
      </c>
      <c r="B76" s="16">
        <v>10000</v>
      </c>
      <c r="C76" s="16">
        <v>0</v>
      </c>
      <c r="D76" s="16">
        <f t="shared" si="0"/>
        <v>0</v>
      </c>
      <c r="E76" s="16">
        <f t="shared" ref="E76" si="4">B76-D76</f>
        <v>10000</v>
      </c>
      <c r="F76" s="16"/>
    </row>
    <row r="77" spans="1:6" ht="32.25" customHeight="1">
      <c r="A77" s="3" t="s">
        <v>101</v>
      </c>
      <c r="B77" s="16">
        <v>70000</v>
      </c>
      <c r="C77" s="16">
        <v>0</v>
      </c>
      <c r="D77" s="16">
        <f t="shared" si="0"/>
        <v>0</v>
      </c>
      <c r="E77" s="16">
        <f t="shared" si="2"/>
        <v>70000</v>
      </c>
      <c r="F77" s="16"/>
    </row>
    <row r="78" spans="1:6" ht="15.75" customHeight="1">
      <c r="A78" s="3" t="s">
        <v>102</v>
      </c>
      <c r="B78" s="16">
        <v>200000</v>
      </c>
      <c r="C78" s="16">
        <v>189000</v>
      </c>
      <c r="D78" s="16">
        <f t="shared" si="0"/>
        <v>189000</v>
      </c>
      <c r="E78" s="16">
        <f t="shared" si="2"/>
        <v>11000</v>
      </c>
      <c r="F78" s="16"/>
    </row>
    <row r="79" spans="1:6" ht="31.5" customHeight="1">
      <c r="A79" s="3" t="s">
        <v>103</v>
      </c>
      <c r="B79" s="16">
        <v>142025</v>
      </c>
      <c r="C79" s="16">
        <v>141480</v>
      </c>
      <c r="D79" s="16">
        <f t="shared" si="0"/>
        <v>141480</v>
      </c>
      <c r="E79" s="16">
        <f t="shared" si="2"/>
        <v>545</v>
      </c>
      <c r="F79" s="16"/>
    </row>
    <row r="80" spans="1:6" ht="29.25" customHeight="1">
      <c r="A80" s="3" t="s">
        <v>104</v>
      </c>
      <c r="B80" s="16">
        <v>30000</v>
      </c>
      <c r="C80" s="16">
        <v>0</v>
      </c>
      <c r="D80" s="16">
        <f t="shared" si="0"/>
        <v>0</v>
      </c>
      <c r="E80" s="16">
        <f t="shared" si="2"/>
        <v>30000</v>
      </c>
      <c r="F80" s="16"/>
    </row>
    <row r="81" spans="1:6" ht="15.75" customHeight="1">
      <c r="A81" s="3" t="s">
        <v>105</v>
      </c>
      <c r="B81" s="16">
        <v>0</v>
      </c>
      <c r="C81" s="16">
        <v>0</v>
      </c>
      <c r="D81" s="16">
        <f t="shared" si="0"/>
        <v>0</v>
      </c>
      <c r="E81" s="16">
        <f t="shared" si="2"/>
        <v>0</v>
      </c>
      <c r="F81" s="16"/>
    </row>
    <row r="82" spans="1:6" ht="32.25" customHeight="1">
      <c r="A82" s="3" t="s">
        <v>106</v>
      </c>
      <c r="B82" s="16">
        <v>90000</v>
      </c>
      <c r="C82" s="16">
        <v>0</v>
      </c>
      <c r="D82" s="16">
        <f t="shared" si="0"/>
        <v>0</v>
      </c>
      <c r="E82" s="16">
        <f t="shared" si="2"/>
        <v>90000</v>
      </c>
      <c r="F82" s="16"/>
    </row>
    <row r="83" spans="1:6" ht="28.5" customHeight="1">
      <c r="A83" s="3" t="s">
        <v>107</v>
      </c>
      <c r="B83" s="16">
        <v>50000</v>
      </c>
      <c r="C83" s="16">
        <v>49248</v>
      </c>
      <c r="D83" s="16">
        <f t="shared" si="0"/>
        <v>49248</v>
      </c>
      <c r="E83" s="16">
        <f t="shared" si="2"/>
        <v>752</v>
      </c>
      <c r="F83" s="16"/>
    </row>
    <row r="84" spans="1:6" ht="16.5" customHeight="1">
      <c r="A84" s="3" t="s">
        <v>108</v>
      </c>
      <c r="B84" s="16">
        <v>500000</v>
      </c>
      <c r="C84" s="16">
        <v>490962</v>
      </c>
      <c r="D84" s="16">
        <f t="shared" si="0"/>
        <v>490962</v>
      </c>
      <c r="E84" s="16">
        <f t="shared" si="2"/>
        <v>9038</v>
      </c>
      <c r="F84" s="16"/>
    </row>
    <row r="85" spans="1:6" ht="19.5" customHeight="1">
      <c r="A85" s="3" t="s">
        <v>109</v>
      </c>
      <c r="B85" s="16">
        <v>4500000</v>
      </c>
      <c r="C85" s="16">
        <v>3000000</v>
      </c>
      <c r="D85" s="16">
        <f t="shared" si="0"/>
        <v>3000000</v>
      </c>
      <c r="E85" s="16">
        <f t="shared" si="2"/>
        <v>1500000</v>
      </c>
      <c r="F85" s="16"/>
    </row>
    <row r="86" spans="1:6" ht="16.5" customHeight="1">
      <c r="A86" s="3" t="s">
        <v>110</v>
      </c>
      <c r="B86" s="16">
        <v>500000</v>
      </c>
      <c r="C86" s="16">
        <v>499000</v>
      </c>
      <c r="D86" s="16">
        <f t="shared" si="0"/>
        <v>499000</v>
      </c>
      <c r="E86" s="16">
        <f t="shared" si="2"/>
        <v>1000</v>
      </c>
      <c r="F86" s="16"/>
    </row>
    <row r="87" spans="1:6" ht="17.25" customHeight="1">
      <c r="A87" s="3" t="s">
        <v>108</v>
      </c>
      <c r="B87" s="16">
        <v>50000</v>
      </c>
      <c r="C87" s="16">
        <v>49452</v>
      </c>
      <c r="D87" s="16">
        <f t="shared" si="0"/>
        <v>49452</v>
      </c>
      <c r="E87" s="16">
        <f t="shared" si="2"/>
        <v>548</v>
      </c>
      <c r="F87" s="16"/>
    </row>
    <row r="88" spans="1:6" ht="15.75" customHeight="1">
      <c r="A88" s="3" t="s">
        <v>111</v>
      </c>
      <c r="B88" s="16">
        <v>60000</v>
      </c>
      <c r="C88" s="16">
        <v>60000</v>
      </c>
      <c r="D88" s="16">
        <f t="shared" ref="D88:D96" si="5">C88</f>
        <v>60000</v>
      </c>
      <c r="E88" s="16">
        <f t="shared" si="2"/>
        <v>0</v>
      </c>
      <c r="F88" s="16"/>
    </row>
    <row r="89" spans="1:6" ht="18" customHeight="1">
      <c r="A89" s="3" t="s">
        <v>112</v>
      </c>
      <c r="B89" s="16"/>
      <c r="C89" s="16"/>
      <c r="D89" s="16">
        <f t="shared" si="5"/>
        <v>0</v>
      </c>
      <c r="E89" s="16">
        <f t="shared" si="2"/>
        <v>0</v>
      </c>
      <c r="F89" s="16"/>
    </row>
    <row r="90" spans="1:6" ht="15.75" customHeight="1">
      <c r="A90" s="3" t="s">
        <v>113</v>
      </c>
      <c r="B90" s="16">
        <v>45000</v>
      </c>
      <c r="C90" s="16">
        <v>14000</v>
      </c>
      <c r="D90" s="16">
        <f t="shared" si="5"/>
        <v>14000</v>
      </c>
      <c r="E90" s="16">
        <f t="shared" si="2"/>
        <v>31000</v>
      </c>
      <c r="F90" s="16"/>
    </row>
    <row r="91" spans="1:6" ht="16.5" customHeight="1">
      <c r="A91" s="3" t="s">
        <v>124</v>
      </c>
      <c r="B91" s="16">
        <v>5000</v>
      </c>
      <c r="C91" s="16">
        <v>0</v>
      </c>
      <c r="D91" s="16">
        <f t="shared" si="5"/>
        <v>0</v>
      </c>
      <c r="E91" s="16">
        <f t="shared" ref="E91:E92" si="6">B91-D91</f>
        <v>5000</v>
      </c>
      <c r="F91" s="16"/>
    </row>
    <row r="92" spans="1:6" ht="26.25" customHeight="1">
      <c r="A92" s="3" t="s">
        <v>125</v>
      </c>
      <c r="B92" s="16">
        <v>5000</v>
      </c>
      <c r="C92" s="16">
        <v>0</v>
      </c>
      <c r="D92" s="16">
        <f t="shared" si="5"/>
        <v>0</v>
      </c>
      <c r="E92" s="16">
        <f t="shared" si="6"/>
        <v>5000</v>
      </c>
      <c r="F92" s="16"/>
    </row>
    <row r="93" spans="1:6" ht="30.75" customHeight="1">
      <c r="A93" s="3" t="s">
        <v>114</v>
      </c>
      <c r="B93" s="16">
        <v>907450</v>
      </c>
      <c r="C93" s="16">
        <v>907450</v>
      </c>
      <c r="D93" s="16">
        <f t="shared" si="5"/>
        <v>907450</v>
      </c>
      <c r="E93" s="16">
        <f t="shared" si="2"/>
        <v>0</v>
      </c>
      <c r="F93" s="16"/>
    </row>
    <row r="94" spans="1:6" ht="29.25" customHeight="1">
      <c r="A94" s="3" t="s">
        <v>115</v>
      </c>
      <c r="B94" s="16">
        <v>453725</v>
      </c>
      <c r="C94" s="16">
        <v>453725</v>
      </c>
      <c r="D94" s="16">
        <f t="shared" si="5"/>
        <v>453725</v>
      </c>
      <c r="E94" s="16">
        <f t="shared" si="2"/>
        <v>0</v>
      </c>
      <c r="F94" s="16"/>
    </row>
    <row r="95" spans="1:6" ht="18" customHeight="1">
      <c r="A95" s="3" t="s">
        <v>116</v>
      </c>
      <c r="B95" s="16">
        <v>469200</v>
      </c>
      <c r="C95" s="16">
        <v>469200</v>
      </c>
      <c r="D95" s="16">
        <f t="shared" si="5"/>
        <v>469200</v>
      </c>
      <c r="E95" s="16">
        <f t="shared" si="2"/>
        <v>0</v>
      </c>
      <c r="F95" s="16"/>
    </row>
    <row r="96" spans="1:6" ht="28.5" customHeight="1">
      <c r="A96" s="3" t="s">
        <v>117</v>
      </c>
      <c r="B96" s="16">
        <v>3578738.05</v>
      </c>
      <c r="C96" s="16">
        <v>3578738.05</v>
      </c>
      <c r="D96" s="16">
        <f t="shared" si="5"/>
        <v>3578738.05</v>
      </c>
      <c r="E96" s="16">
        <f t="shared" si="2"/>
        <v>0</v>
      </c>
      <c r="F96" s="16"/>
    </row>
    <row r="97" spans="1:6">
      <c r="A97" s="2" t="s">
        <v>34</v>
      </c>
      <c r="B97" s="15">
        <f>SUM(B11:B96)</f>
        <v>31600538.050000001</v>
      </c>
      <c r="C97" s="15">
        <f t="shared" ref="C97:F97" si="7">SUM(C11:C96)</f>
        <v>27934433.919999991</v>
      </c>
      <c r="D97" s="15">
        <f t="shared" si="7"/>
        <v>27934433.919999991</v>
      </c>
      <c r="E97" s="15">
        <f t="shared" si="7"/>
        <v>3666104.1300000008</v>
      </c>
      <c r="F97" s="15">
        <f t="shared" si="7"/>
        <v>0</v>
      </c>
    </row>
    <row r="98" spans="1:6">
      <c r="A98" s="25" t="s">
        <v>17</v>
      </c>
      <c r="B98" s="25"/>
    </row>
    <row r="99" spans="1:6">
      <c r="A99" t="s">
        <v>16</v>
      </c>
      <c r="D99" t="s">
        <v>155</v>
      </c>
    </row>
    <row r="101" spans="1:6">
      <c r="E101" t="s">
        <v>18</v>
      </c>
    </row>
    <row r="102" spans="1:6">
      <c r="D102" t="s">
        <v>19</v>
      </c>
    </row>
  </sheetData>
  <mergeCells count="7">
    <mergeCell ref="E9:E10"/>
    <mergeCell ref="F9:F10"/>
    <mergeCell ref="A98:B98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25" sqref="D25"/>
    </sheetView>
  </sheetViews>
  <sheetFormatPr baseColWidth="10" defaultRowHeight="15"/>
  <cols>
    <col min="1" max="1" width="31.42578125" customWidth="1"/>
    <col min="2" max="2" width="22.85546875" customWidth="1"/>
    <col min="3" max="3" width="20.42578125" customWidth="1"/>
    <col min="4" max="4" width="18" customWidth="1"/>
    <col min="5" max="5" width="17.85546875" customWidth="1"/>
    <col min="6" max="6" width="14.140625" customWidth="1"/>
  </cols>
  <sheetData>
    <row r="1" spans="1:6">
      <c r="A1" s="5" t="s">
        <v>0</v>
      </c>
      <c r="B1" s="5"/>
    </row>
    <row r="2" spans="1:6">
      <c r="A2" s="5" t="s">
        <v>1</v>
      </c>
      <c r="B2" s="5"/>
    </row>
    <row r="3" spans="1:6">
      <c r="A3" s="5" t="s">
        <v>2</v>
      </c>
      <c r="B3" s="5"/>
    </row>
    <row r="4" spans="1:6" ht="18.75">
      <c r="A4" s="5" t="s">
        <v>3</v>
      </c>
      <c r="B4" s="5"/>
      <c r="D4" s="6" t="s">
        <v>154</v>
      </c>
      <c r="E4" s="6"/>
    </row>
    <row r="5" spans="1:6">
      <c r="A5" s="5" t="s">
        <v>4</v>
      </c>
      <c r="B5" s="5"/>
    </row>
    <row r="7" spans="1:6" ht="23.25">
      <c r="C7" s="9" t="s">
        <v>26</v>
      </c>
      <c r="D7" s="8"/>
      <c r="E7" s="8"/>
    </row>
    <row r="9" spans="1:6" ht="15.75" customHeight="1">
      <c r="A9" s="23" t="s">
        <v>20</v>
      </c>
      <c r="B9" s="23" t="s">
        <v>21</v>
      </c>
      <c r="C9" s="23" t="s">
        <v>22</v>
      </c>
      <c r="D9" s="23" t="s">
        <v>23</v>
      </c>
      <c r="E9" s="23" t="s">
        <v>24</v>
      </c>
      <c r="F9" s="23" t="s">
        <v>25</v>
      </c>
    </row>
    <row r="10" spans="1:6" ht="38.25" customHeight="1">
      <c r="A10" s="24"/>
      <c r="B10" s="24"/>
      <c r="C10" s="24"/>
      <c r="D10" s="24"/>
      <c r="E10" s="24"/>
      <c r="F10" s="24"/>
    </row>
    <row r="11" spans="1:6" ht="36.75" customHeight="1">
      <c r="A11" s="3" t="s">
        <v>132</v>
      </c>
      <c r="B11" s="3" t="s">
        <v>136</v>
      </c>
      <c r="C11" s="15">
        <v>500000</v>
      </c>
      <c r="D11" s="15">
        <v>505000</v>
      </c>
      <c r="E11" s="3" t="s">
        <v>136</v>
      </c>
      <c r="F11" s="1"/>
    </row>
    <row r="12" spans="1:6" ht="22.5" customHeight="1">
      <c r="A12" s="3" t="s">
        <v>131</v>
      </c>
      <c r="B12" s="3" t="s">
        <v>135</v>
      </c>
      <c r="C12" s="15">
        <v>20000</v>
      </c>
      <c r="D12" s="15">
        <v>20000</v>
      </c>
      <c r="E12" s="3" t="s">
        <v>135</v>
      </c>
      <c r="F12" s="1"/>
    </row>
    <row r="13" spans="1:6" ht="22.5" customHeight="1">
      <c r="A13" s="3" t="s">
        <v>133</v>
      </c>
      <c r="B13" s="3" t="s">
        <v>135</v>
      </c>
      <c r="C13" s="15">
        <v>10000</v>
      </c>
      <c r="D13" s="15">
        <v>10000</v>
      </c>
      <c r="E13" s="3" t="s">
        <v>135</v>
      </c>
      <c r="F13" s="1"/>
    </row>
    <row r="14" spans="1:6" ht="31.5" customHeight="1">
      <c r="A14" s="3" t="s">
        <v>175</v>
      </c>
      <c r="B14" s="3" t="s">
        <v>136</v>
      </c>
      <c r="C14" s="15">
        <v>300000</v>
      </c>
      <c r="D14" s="15">
        <v>35000</v>
      </c>
      <c r="E14" s="3" t="s">
        <v>136</v>
      </c>
      <c r="F14" s="1"/>
    </row>
    <row r="15" spans="1:6" ht="30.75" customHeight="1">
      <c r="A15" s="3" t="s">
        <v>134</v>
      </c>
      <c r="B15" s="3" t="s">
        <v>137</v>
      </c>
      <c r="C15" s="15">
        <v>120000</v>
      </c>
      <c r="D15" s="15">
        <v>110000</v>
      </c>
      <c r="E15" s="3" t="s">
        <v>137</v>
      </c>
      <c r="F15" s="1"/>
    </row>
    <row r="16" spans="1:6">
      <c r="A16" s="1"/>
      <c r="B16" s="1"/>
      <c r="C16" s="15"/>
      <c r="D16" s="15"/>
      <c r="E16" s="1"/>
      <c r="F16" s="1"/>
    </row>
    <row r="17" spans="1:5">
      <c r="A17" s="25" t="s">
        <v>17</v>
      </c>
      <c r="B17" s="25"/>
    </row>
    <row r="18" spans="1:5">
      <c r="A18" t="s">
        <v>16</v>
      </c>
      <c r="D18" t="s">
        <v>155</v>
      </c>
    </row>
    <row r="20" spans="1:5">
      <c r="E20" t="s">
        <v>18</v>
      </c>
    </row>
    <row r="21" spans="1:5">
      <c r="D21" t="s">
        <v>19</v>
      </c>
    </row>
  </sheetData>
  <mergeCells count="7">
    <mergeCell ref="F9:F10"/>
    <mergeCell ref="A17:B17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>
      <selection activeCell="N11" sqref="N11"/>
    </sheetView>
  </sheetViews>
  <sheetFormatPr baseColWidth="10" defaultRowHeight="15"/>
  <cols>
    <col min="1" max="1" width="18.5703125" customWidth="1"/>
    <col min="2" max="2" width="18.7109375" customWidth="1"/>
    <col min="3" max="3" width="16.5703125" customWidth="1"/>
    <col min="4" max="4" width="12" customWidth="1"/>
    <col min="5" max="5" width="12.42578125" customWidth="1"/>
    <col min="6" max="6" width="16.42578125" customWidth="1"/>
    <col min="7" max="7" width="14.28515625" customWidth="1"/>
    <col min="8" max="8" width="14.140625" customWidth="1"/>
    <col min="14" max="15" width="12.7109375" customWidth="1"/>
    <col min="18" max="18" width="13.5703125" customWidth="1"/>
  </cols>
  <sheetData>
    <row r="1" spans="1:18">
      <c r="A1" s="5" t="s">
        <v>0</v>
      </c>
      <c r="B1" s="5"/>
      <c r="J1" s="5" t="s">
        <v>0</v>
      </c>
      <c r="K1" s="5"/>
    </row>
    <row r="2" spans="1:18">
      <c r="A2" s="5" t="s">
        <v>1</v>
      </c>
      <c r="B2" s="5"/>
      <c r="J2" s="5" t="s">
        <v>1</v>
      </c>
      <c r="K2" s="5"/>
    </row>
    <row r="3" spans="1:18">
      <c r="A3" s="5" t="s">
        <v>2</v>
      </c>
      <c r="B3" s="5"/>
      <c r="J3" s="5" t="s">
        <v>2</v>
      </c>
      <c r="K3" s="5"/>
    </row>
    <row r="4" spans="1:18" ht="18.75">
      <c r="A4" s="5" t="s">
        <v>3</v>
      </c>
      <c r="B4" s="5"/>
      <c r="F4" s="6" t="s">
        <v>176</v>
      </c>
      <c r="G4" s="6"/>
      <c r="J4" s="5" t="s">
        <v>3</v>
      </c>
      <c r="K4" s="5"/>
      <c r="P4" s="34" t="s">
        <v>5</v>
      </c>
      <c r="Q4" s="34"/>
      <c r="R4" s="35"/>
    </row>
    <row r="5" spans="1:18">
      <c r="A5" s="5" t="s">
        <v>4</v>
      </c>
      <c r="B5" s="5"/>
      <c r="J5" s="5" t="s">
        <v>4</v>
      </c>
      <c r="K5" s="5"/>
    </row>
    <row r="7" spans="1:18" ht="23.25">
      <c r="D7" s="31" t="s">
        <v>6</v>
      </c>
      <c r="E7" s="31"/>
      <c r="F7" s="31"/>
      <c r="M7" s="31" t="s">
        <v>6</v>
      </c>
      <c r="N7" s="31"/>
      <c r="O7" s="31"/>
      <c r="P7" s="31"/>
    </row>
    <row r="9" spans="1:18" ht="15.75" customHeight="1">
      <c r="A9" s="23" t="s">
        <v>7</v>
      </c>
      <c r="B9" s="23" t="s">
        <v>8</v>
      </c>
      <c r="C9" s="23" t="s">
        <v>9</v>
      </c>
      <c r="D9" s="23" t="s">
        <v>10</v>
      </c>
      <c r="E9" s="23" t="s">
        <v>15</v>
      </c>
      <c r="F9" s="29" t="s">
        <v>11</v>
      </c>
      <c r="G9" s="30"/>
      <c r="H9" s="23" t="s">
        <v>14</v>
      </c>
      <c r="J9" s="23" t="s">
        <v>7</v>
      </c>
      <c r="K9" s="23" t="s">
        <v>8</v>
      </c>
      <c r="L9" s="23" t="s">
        <v>9</v>
      </c>
      <c r="M9" s="23" t="s">
        <v>10</v>
      </c>
      <c r="N9" s="23" t="s">
        <v>15</v>
      </c>
      <c r="O9" s="32" t="s">
        <v>149</v>
      </c>
      <c r="P9" s="29" t="s">
        <v>11</v>
      </c>
      <c r="Q9" s="30"/>
      <c r="R9" s="23" t="s">
        <v>14</v>
      </c>
    </row>
    <row r="10" spans="1:18" ht="44.25" customHeight="1">
      <c r="A10" s="24"/>
      <c r="B10" s="24"/>
      <c r="C10" s="24"/>
      <c r="D10" s="24"/>
      <c r="E10" s="24"/>
      <c r="F10" s="4" t="s">
        <v>12</v>
      </c>
      <c r="G10" s="4" t="s">
        <v>13</v>
      </c>
      <c r="H10" s="24"/>
      <c r="J10" s="24"/>
      <c r="K10" s="24"/>
      <c r="L10" s="24"/>
      <c r="M10" s="24"/>
      <c r="N10" s="24"/>
      <c r="O10" s="33"/>
      <c r="P10" s="4" t="s">
        <v>12</v>
      </c>
      <c r="Q10" s="4" t="s">
        <v>13</v>
      </c>
      <c r="R10" s="24"/>
    </row>
    <row r="11" spans="1:18" ht="50.25" customHeight="1">
      <c r="A11" s="3" t="s">
        <v>144</v>
      </c>
      <c r="B11" s="3" t="s">
        <v>138</v>
      </c>
      <c r="C11" s="1" t="s">
        <v>139</v>
      </c>
      <c r="D11" s="1">
        <v>15</v>
      </c>
      <c r="E11" s="15">
        <v>19797000</v>
      </c>
      <c r="F11" s="15">
        <f t="shared" ref="F11:H15" si="0">P29</f>
        <v>1184578.02</v>
      </c>
      <c r="G11" s="15">
        <f t="shared" si="0"/>
        <v>1073569.6200000001</v>
      </c>
      <c r="H11" s="15">
        <f t="shared" si="0"/>
        <v>14120994.780000001</v>
      </c>
      <c r="J11" s="3" t="s">
        <v>144</v>
      </c>
      <c r="K11" s="3" t="s">
        <v>138</v>
      </c>
      <c r="L11" s="1" t="s">
        <v>139</v>
      </c>
      <c r="M11" s="1">
        <v>15</v>
      </c>
      <c r="N11" s="15">
        <v>19797000</v>
      </c>
      <c r="O11" s="15">
        <v>3407237.83</v>
      </c>
      <c r="P11" s="15">
        <v>1084189.3700000001</v>
      </c>
      <c r="Q11" s="15">
        <v>1173958.27</v>
      </c>
      <c r="R11" s="15">
        <v>15305572.800000001</v>
      </c>
    </row>
    <row r="12" spans="1:18" ht="38.25" customHeight="1">
      <c r="A12" s="3" t="s">
        <v>145</v>
      </c>
      <c r="B12" s="3" t="s">
        <v>140</v>
      </c>
      <c r="C12" s="1" t="s">
        <v>139</v>
      </c>
      <c r="D12" s="1">
        <v>7</v>
      </c>
      <c r="E12" s="15">
        <v>2560000</v>
      </c>
      <c r="F12" s="15">
        <f t="shared" si="0"/>
        <v>426590.25</v>
      </c>
      <c r="G12" s="15">
        <f t="shared" si="0"/>
        <v>27404.16</v>
      </c>
      <c r="H12" s="15">
        <f t="shared" si="0"/>
        <v>0</v>
      </c>
      <c r="J12" s="3" t="s">
        <v>145</v>
      </c>
      <c r="K12" s="3" t="s">
        <v>140</v>
      </c>
      <c r="L12" s="1" t="s">
        <v>139</v>
      </c>
      <c r="M12" s="1">
        <v>7</v>
      </c>
      <c r="N12" s="15">
        <v>2560000</v>
      </c>
      <c r="O12" s="15">
        <v>1712756.54</v>
      </c>
      <c r="P12" s="15">
        <v>420653.21</v>
      </c>
      <c r="Q12" s="15">
        <v>56850.04</v>
      </c>
      <c r="R12" s="15">
        <v>426590.25</v>
      </c>
    </row>
    <row r="13" spans="1:18" ht="46.5" customHeight="1">
      <c r="A13" s="3" t="s">
        <v>146</v>
      </c>
      <c r="B13" s="3" t="s">
        <v>141</v>
      </c>
      <c r="C13" s="1" t="s">
        <v>139</v>
      </c>
      <c r="D13" s="1">
        <v>15</v>
      </c>
      <c r="E13" s="15">
        <v>11511800</v>
      </c>
      <c r="F13" s="15">
        <f t="shared" si="0"/>
        <v>777861.13</v>
      </c>
      <c r="G13" s="15">
        <f t="shared" si="0"/>
        <v>530356.72</v>
      </c>
      <c r="H13" s="15">
        <f t="shared" si="0"/>
        <v>6715955.4100000001</v>
      </c>
      <c r="J13" s="3" t="s">
        <v>146</v>
      </c>
      <c r="K13" s="3" t="s">
        <v>141</v>
      </c>
      <c r="L13" s="1" t="s">
        <v>139</v>
      </c>
      <c r="M13" s="1">
        <v>15</v>
      </c>
      <c r="N13" s="15">
        <v>11511800</v>
      </c>
      <c r="O13" s="15">
        <v>3308673.96</v>
      </c>
      <c r="P13" s="15">
        <v>709309.5</v>
      </c>
      <c r="Q13" s="15">
        <v>598908.35</v>
      </c>
      <c r="R13" s="15">
        <v>10802490.5</v>
      </c>
    </row>
    <row r="14" spans="1:18" ht="38.25" customHeight="1">
      <c r="A14" s="3" t="s">
        <v>147</v>
      </c>
      <c r="B14" s="3" t="s">
        <v>142</v>
      </c>
      <c r="C14" s="1" t="s">
        <v>139</v>
      </c>
      <c r="D14" s="1">
        <v>10</v>
      </c>
      <c r="E14" s="15">
        <v>960000</v>
      </c>
      <c r="F14" s="15">
        <f t="shared" si="0"/>
        <v>93187.6</v>
      </c>
      <c r="G14" s="15">
        <f t="shared" si="0"/>
        <v>44444.06</v>
      </c>
      <c r="H14" s="15">
        <f t="shared" si="0"/>
        <v>780878.47000000009</v>
      </c>
      <c r="J14" s="3" t="s">
        <v>147</v>
      </c>
      <c r="K14" s="3" t="s">
        <v>142</v>
      </c>
      <c r="L14" s="1" t="s">
        <v>139</v>
      </c>
      <c r="M14" s="1">
        <v>10</v>
      </c>
      <c r="N14" s="15">
        <v>960000</v>
      </c>
      <c r="O14" s="15">
        <v>222126.4</v>
      </c>
      <c r="P14" s="15">
        <v>85933.93</v>
      </c>
      <c r="Q14" s="15">
        <v>51697.73</v>
      </c>
      <c r="R14" s="15">
        <v>651939.67000000004</v>
      </c>
    </row>
    <row r="15" spans="1:18" ht="30">
      <c r="A15" s="3" t="s">
        <v>148</v>
      </c>
      <c r="B15" s="3" t="s">
        <v>143</v>
      </c>
      <c r="C15" s="1" t="s">
        <v>139</v>
      </c>
      <c r="D15" s="1">
        <v>10</v>
      </c>
      <c r="E15" s="15">
        <v>5640000</v>
      </c>
      <c r="F15" s="15">
        <f t="shared" si="0"/>
        <v>110971.31</v>
      </c>
      <c r="G15" s="15">
        <f t="shared" si="0"/>
        <v>7568.24</v>
      </c>
      <c r="H15" s="15">
        <f t="shared" si="0"/>
        <v>92970.020000000077</v>
      </c>
      <c r="J15" s="3" t="s">
        <v>148</v>
      </c>
      <c r="K15" s="3" t="s">
        <v>143</v>
      </c>
      <c r="L15" s="1" t="s">
        <v>139</v>
      </c>
      <c r="M15" s="1">
        <v>10</v>
      </c>
      <c r="N15" s="15">
        <v>5640000</v>
      </c>
      <c r="O15" s="15">
        <v>5343088.66</v>
      </c>
      <c r="P15" s="15">
        <v>92970.01</v>
      </c>
      <c r="Q15" s="15">
        <v>14402.34</v>
      </c>
      <c r="R15" s="15">
        <v>203941.33</v>
      </c>
    </row>
    <row r="16" spans="1:18">
      <c r="A16" s="25" t="s">
        <v>17</v>
      </c>
      <c r="B16" s="25"/>
    </row>
    <row r="17" spans="1:18">
      <c r="A17" t="s">
        <v>16</v>
      </c>
      <c r="F17" t="s">
        <v>177</v>
      </c>
    </row>
    <row r="19" spans="1:18">
      <c r="F19" s="7" t="s">
        <v>18</v>
      </c>
      <c r="J19" s="5" t="s">
        <v>0</v>
      </c>
      <c r="K19" s="5"/>
    </row>
    <row r="20" spans="1:18">
      <c r="E20" t="s">
        <v>19</v>
      </c>
      <c r="J20" s="5" t="s">
        <v>1</v>
      </c>
      <c r="K20" s="5"/>
    </row>
    <row r="21" spans="1:18">
      <c r="J21" s="5" t="s">
        <v>2</v>
      </c>
      <c r="K21" s="5"/>
    </row>
    <row r="22" spans="1:18" ht="18.75">
      <c r="J22" s="5" t="s">
        <v>3</v>
      </c>
      <c r="K22" s="5"/>
      <c r="P22" s="6" t="s">
        <v>176</v>
      </c>
      <c r="Q22" s="6"/>
    </row>
    <row r="23" spans="1:18">
      <c r="J23" s="5" t="s">
        <v>4</v>
      </c>
      <c r="K23" s="5"/>
    </row>
    <row r="25" spans="1:18" ht="23.25">
      <c r="M25" s="31" t="s">
        <v>6</v>
      </c>
      <c r="N25" s="31"/>
      <c r="O25" s="31"/>
      <c r="P25" s="31"/>
    </row>
    <row r="27" spans="1:18" ht="15.75">
      <c r="J27" s="23" t="s">
        <v>7</v>
      </c>
      <c r="K27" s="23" t="s">
        <v>8</v>
      </c>
      <c r="L27" s="23" t="s">
        <v>9</v>
      </c>
      <c r="M27" s="23" t="s">
        <v>10</v>
      </c>
      <c r="N27" s="23" t="s">
        <v>15</v>
      </c>
      <c r="O27" s="32" t="s">
        <v>149</v>
      </c>
      <c r="P27" s="29" t="s">
        <v>11</v>
      </c>
      <c r="Q27" s="30"/>
      <c r="R27" s="23" t="s">
        <v>14</v>
      </c>
    </row>
    <row r="28" spans="1:18" ht="45" customHeight="1">
      <c r="J28" s="24"/>
      <c r="K28" s="24"/>
      <c r="L28" s="24"/>
      <c r="M28" s="24"/>
      <c r="N28" s="24"/>
      <c r="O28" s="33"/>
      <c r="P28" s="4" t="s">
        <v>12</v>
      </c>
      <c r="Q28" s="4" t="s">
        <v>13</v>
      </c>
      <c r="R28" s="24"/>
    </row>
    <row r="29" spans="1:18" ht="75">
      <c r="J29" s="3" t="s">
        <v>144</v>
      </c>
      <c r="K29" s="3" t="s">
        <v>138</v>
      </c>
      <c r="L29" s="1" t="s">
        <v>139</v>
      </c>
      <c r="M29" s="1">
        <v>15</v>
      </c>
      <c r="N29" s="15">
        <v>19797000</v>
      </c>
      <c r="O29" s="15">
        <f>O11+P11</f>
        <v>4491427.2</v>
      </c>
      <c r="P29" s="15">
        <v>1184578.02</v>
      </c>
      <c r="Q29" s="15">
        <v>1073569.6200000001</v>
      </c>
      <c r="R29" s="15">
        <f>N29-O29-P29</f>
        <v>14120994.780000001</v>
      </c>
    </row>
    <row r="30" spans="1:18" ht="45">
      <c r="J30" s="3" t="s">
        <v>145</v>
      </c>
      <c r="K30" s="3" t="s">
        <v>140</v>
      </c>
      <c r="L30" s="1" t="s">
        <v>139</v>
      </c>
      <c r="M30" s="1">
        <v>7</v>
      </c>
      <c r="N30" s="15">
        <v>2560000</v>
      </c>
      <c r="O30" s="15">
        <f>O12+P12</f>
        <v>2133409.75</v>
      </c>
      <c r="P30" s="15">
        <v>426590.25</v>
      </c>
      <c r="Q30" s="15">
        <v>27404.16</v>
      </c>
      <c r="R30" s="15">
        <f t="shared" ref="R30:R33" si="1">N30-O30-P30</f>
        <v>0</v>
      </c>
    </row>
    <row r="31" spans="1:18" ht="60">
      <c r="J31" s="3" t="s">
        <v>146</v>
      </c>
      <c r="K31" s="3" t="s">
        <v>141</v>
      </c>
      <c r="L31" s="1" t="s">
        <v>139</v>
      </c>
      <c r="M31" s="1">
        <v>15</v>
      </c>
      <c r="N31" s="15">
        <v>11511800</v>
      </c>
      <c r="O31" s="15">
        <f>O13+P13</f>
        <v>4017983.46</v>
      </c>
      <c r="P31" s="15">
        <v>777861.13</v>
      </c>
      <c r="Q31" s="15">
        <v>530356.72</v>
      </c>
      <c r="R31" s="15">
        <f t="shared" si="1"/>
        <v>6715955.4100000001</v>
      </c>
    </row>
    <row r="32" spans="1:18" ht="60">
      <c r="J32" s="3" t="s">
        <v>147</v>
      </c>
      <c r="K32" s="3" t="s">
        <v>142</v>
      </c>
      <c r="L32" s="1" t="s">
        <v>139</v>
      </c>
      <c r="M32" s="1">
        <v>10</v>
      </c>
      <c r="N32" s="15">
        <v>960000</v>
      </c>
      <c r="O32" s="15">
        <f>P14</f>
        <v>85933.93</v>
      </c>
      <c r="P32" s="15">
        <v>93187.6</v>
      </c>
      <c r="Q32" s="15">
        <v>44444.06</v>
      </c>
      <c r="R32" s="15">
        <f t="shared" si="1"/>
        <v>780878.47000000009</v>
      </c>
    </row>
    <row r="33" spans="10:18" ht="30">
      <c r="J33" s="3" t="s">
        <v>148</v>
      </c>
      <c r="K33" s="3" t="s">
        <v>143</v>
      </c>
      <c r="L33" s="1" t="s">
        <v>139</v>
      </c>
      <c r="M33" s="1">
        <v>10</v>
      </c>
      <c r="N33" s="15">
        <v>5640000</v>
      </c>
      <c r="O33" s="15">
        <f>O15+P15</f>
        <v>5436058.6699999999</v>
      </c>
      <c r="P33" s="15">
        <v>110971.31</v>
      </c>
      <c r="Q33" s="15">
        <v>7568.24</v>
      </c>
      <c r="R33" s="15">
        <f t="shared" si="1"/>
        <v>92970.020000000077</v>
      </c>
    </row>
  </sheetData>
  <mergeCells count="27">
    <mergeCell ref="R27:R28"/>
    <mergeCell ref="M25:P25"/>
    <mergeCell ref="J27:J28"/>
    <mergeCell ref="K27:K28"/>
    <mergeCell ref="L27:L28"/>
    <mergeCell ref="M27:M28"/>
    <mergeCell ref="N27:N28"/>
    <mergeCell ref="O27:O28"/>
    <mergeCell ref="P27:Q27"/>
    <mergeCell ref="M7:P7"/>
    <mergeCell ref="N9:N10"/>
    <mergeCell ref="P9:Q9"/>
    <mergeCell ref="R9:R10"/>
    <mergeCell ref="O9:O10"/>
    <mergeCell ref="J9:J10"/>
    <mergeCell ref="K9:K10"/>
    <mergeCell ref="L9:L10"/>
    <mergeCell ref="M9:M10"/>
    <mergeCell ref="H9:H10"/>
    <mergeCell ref="F9:G9"/>
    <mergeCell ref="D7:F7"/>
    <mergeCell ref="A16:B1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ETAT DES BUDGETS ANNEXES</vt:lpstr>
      <vt:lpstr>ETAT DES COMPTES SPECIAUX</vt:lpstr>
      <vt:lpstr>ETAT DES DEPENSES EQUIPEMENT</vt:lpstr>
      <vt:lpstr>ETAT DES DEPENSES FONCTIONNEMEN</vt:lpstr>
      <vt:lpstr>ETAT SUBVENTION ET DONS FINANCI</vt:lpstr>
      <vt:lpstr>ETAT DES EMPRUNT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2019-03-06T10:06:15Z</dcterms:modified>
</cp:coreProperties>
</file>